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30" windowWidth="19035" windowHeight="9615" tabRatio="718" firstSheet="1" activeTab="1"/>
  </bookViews>
  <sheets>
    <sheet name="Справочник Вид продукции" sheetId="5" state="hidden" r:id="rId1"/>
    <sheet name="Приложение №2 План закупки" sheetId="15" r:id="rId2"/>
    <sheet name="Приложение №2.1 Условно-постоян" sheetId="11" r:id="rId3"/>
    <sheet name="Приложение №2.2  закупки у про " sheetId="13" r:id="rId4"/>
    <sheet name="Приложение №2.3  Долгосрочн 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2">#REF!</definedName>
    <definedName name="\a" localSheetId="3">#REF!</definedName>
    <definedName name="\a" localSheetId="4">#REF!</definedName>
    <definedName name="\a">#REF!</definedName>
    <definedName name="\m" localSheetId="2">#REF!</definedName>
    <definedName name="\m" localSheetId="3">#REF!</definedName>
    <definedName name="\m" localSheetId="4">#REF!</definedName>
    <definedName name="\m">#REF!</definedName>
    <definedName name="\n" localSheetId="2">#REF!</definedName>
    <definedName name="\n" localSheetId="3">#REF!</definedName>
    <definedName name="\n" localSheetId="4">#REF!</definedName>
    <definedName name="\n">#REF!</definedName>
    <definedName name="\o" localSheetId="2">#REF!</definedName>
    <definedName name="\o" localSheetId="3">#REF!</definedName>
    <definedName name="\o" localSheetId="4">#REF!</definedName>
    <definedName name="\o">#REF!</definedName>
    <definedName name="\б" localSheetId="2">#REF!</definedName>
    <definedName name="\б" localSheetId="3">#REF!</definedName>
    <definedName name="\б" localSheetId="4">#REF!</definedName>
    <definedName name="\б">#REF!</definedName>
    <definedName name="_FY1">#N/A</definedName>
    <definedName name="_SP1" localSheetId="2">[1]FES!#REF!</definedName>
    <definedName name="_SP1" localSheetId="3">[1]FES!#REF!</definedName>
    <definedName name="_SP1" localSheetId="4">[1]FES!#REF!</definedName>
    <definedName name="_SP1">[1]FES!#REF!</definedName>
    <definedName name="_SP10" localSheetId="2">[1]FES!#REF!</definedName>
    <definedName name="_SP10" localSheetId="3">[1]FES!#REF!</definedName>
    <definedName name="_SP10" localSheetId="4">[1]FES!#REF!</definedName>
    <definedName name="_SP10">[1]FES!#REF!</definedName>
    <definedName name="_SP11" localSheetId="2">[1]FES!#REF!</definedName>
    <definedName name="_SP11" localSheetId="3">[1]FES!#REF!</definedName>
    <definedName name="_SP11" localSheetId="4">[1]FES!#REF!</definedName>
    <definedName name="_SP11">[1]FES!#REF!</definedName>
    <definedName name="_SP12" localSheetId="2">[1]FES!#REF!</definedName>
    <definedName name="_SP12" localSheetId="3">[1]FES!#REF!</definedName>
    <definedName name="_SP12" localSheetId="4">[1]FES!#REF!</definedName>
    <definedName name="_SP12">[1]FES!#REF!</definedName>
    <definedName name="_SP13" localSheetId="2">[1]FES!#REF!</definedName>
    <definedName name="_SP13" localSheetId="3">[1]FES!#REF!</definedName>
    <definedName name="_SP13" localSheetId="4">[1]FES!#REF!</definedName>
    <definedName name="_SP13">[1]FES!#REF!</definedName>
    <definedName name="_SP14" localSheetId="2">[1]FES!#REF!</definedName>
    <definedName name="_SP14" localSheetId="3">[1]FES!#REF!</definedName>
    <definedName name="_SP14" localSheetId="4">[1]FES!#REF!</definedName>
    <definedName name="_SP14">[1]FES!#REF!</definedName>
    <definedName name="_SP15" localSheetId="2">[1]FES!#REF!</definedName>
    <definedName name="_SP15" localSheetId="3">[1]FES!#REF!</definedName>
    <definedName name="_SP15" localSheetId="4">[1]FES!#REF!</definedName>
    <definedName name="_SP15">[1]FES!#REF!</definedName>
    <definedName name="_SP16" localSheetId="2">[1]FES!#REF!</definedName>
    <definedName name="_SP16" localSheetId="3">[1]FES!#REF!</definedName>
    <definedName name="_SP16" localSheetId="4">[1]FES!#REF!</definedName>
    <definedName name="_SP16">[1]FES!#REF!</definedName>
    <definedName name="_SP17" localSheetId="2">[1]FES!#REF!</definedName>
    <definedName name="_SP17" localSheetId="3">[1]FES!#REF!</definedName>
    <definedName name="_SP17" localSheetId="4">[1]FES!#REF!</definedName>
    <definedName name="_SP17">[1]FES!#REF!</definedName>
    <definedName name="_SP18" localSheetId="2">[1]FES!#REF!</definedName>
    <definedName name="_SP18" localSheetId="3">[1]FES!#REF!</definedName>
    <definedName name="_SP18" localSheetId="4">[1]FES!#REF!</definedName>
    <definedName name="_SP18">[1]FES!#REF!</definedName>
    <definedName name="_SP19" localSheetId="2">[1]FES!#REF!</definedName>
    <definedName name="_SP19" localSheetId="3">[1]FES!#REF!</definedName>
    <definedName name="_SP19" localSheetId="4">[1]FES!#REF!</definedName>
    <definedName name="_SP19">[1]FES!#REF!</definedName>
    <definedName name="_SP2" localSheetId="2">[1]FES!#REF!</definedName>
    <definedName name="_SP2" localSheetId="3">[1]FES!#REF!</definedName>
    <definedName name="_SP2" localSheetId="4">[1]FES!#REF!</definedName>
    <definedName name="_SP2">[1]FES!#REF!</definedName>
    <definedName name="_SP20" localSheetId="2">[1]FES!#REF!</definedName>
    <definedName name="_SP20" localSheetId="3">[1]FES!#REF!</definedName>
    <definedName name="_SP20" localSheetId="4">[1]FES!#REF!</definedName>
    <definedName name="_SP20">[1]FES!#REF!</definedName>
    <definedName name="_SP3" localSheetId="2">[1]FES!#REF!</definedName>
    <definedName name="_SP3" localSheetId="3">[1]FES!#REF!</definedName>
    <definedName name="_SP3" localSheetId="4">[1]FES!#REF!</definedName>
    <definedName name="_SP3">[1]FES!#REF!</definedName>
    <definedName name="_SP4" localSheetId="2">[1]FES!#REF!</definedName>
    <definedName name="_SP4" localSheetId="3">[1]FES!#REF!</definedName>
    <definedName name="_SP4" localSheetId="4">[1]FES!#REF!</definedName>
    <definedName name="_SP4">[1]FES!#REF!</definedName>
    <definedName name="_SP5" localSheetId="2">[1]FES!#REF!</definedName>
    <definedName name="_SP5" localSheetId="3">[1]FES!#REF!</definedName>
    <definedName name="_SP5" localSheetId="4">[1]FES!#REF!</definedName>
    <definedName name="_SP5">[1]FES!#REF!</definedName>
    <definedName name="_SP7" localSheetId="2">[1]FES!#REF!</definedName>
    <definedName name="_SP7" localSheetId="3">[1]FES!#REF!</definedName>
    <definedName name="_SP7" localSheetId="4">[1]FES!#REF!</definedName>
    <definedName name="_SP7">[1]FES!#REF!</definedName>
    <definedName name="_SP8" localSheetId="2">[1]FES!#REF!</definedName>
    <definedName name="_SP8" localSheetId="3">[1]FES!#REF!</definedName>
    <definedName name="_SP8" localSheetId="4">[1]FES!#REF!</definedName>
    <definedName name="_SP8">[1]FES!#REF!</definedName>
    <definedName name="_SP9" localSheetId="2">[1]FES!#REF!</definedName>
    <definedName name="_SP9" localSheetId="3">[1]FES!#REF!</definedName>
    <definedName name="_SP9" localSheetId="4">[1]FES!#REF!</definedName>
    <definedName name="_SP9">[1]FES!#REF!</definedName>
    <definedName name="AN">#N/A</definedName>
    <definedName name="CompOt">#N/A</definedName>
    <definedName name="CompRas">#N/A</definedName>
    <definedName name="ew">#N/A</definedName>
    <definedName name="F" localSheetId="2">#REF!</definedName>
    <definedName name="F" localSheetId="3">#REF!</definedName>
    <definedName name="F" localSheetId="4">#REF!</definedName>
    <definedName name="F">#REF!</definedName>
    <definedName name="fbgffnjfgg">#N/A</definedName>
    <definedName name="fg">#N/A</definedName>
    <definedName name="g" localSheetId="3">#REF!</definedName>
    <definedName name="g" localSheetId="4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2">#REF!</definedName>
    <definedName name="L" localSheetId="3">#REF!</definedName>
    <definedName name="L" localSheetId="4">#REF!</definedName>
    <definedName name="L">#REF!</definedName>
    <definedName name="n" localSheetId="2">#REF!</definedName>
    <definedName name="n" localSheetId="3">#REF!</definedName>
    <definedName name="n" localSheetId="4">#REF!</definedName>
    <definedName name="n">#REF!</definedName>
    <definedName name="rrtget6">#N/A</definedName>
    <definedName name="S1_" localSheetId="2">#REF!</definedName>
    <definedName name="S1_" localSheetId="3">#REF!</definedName>
    <definedName name="S1_" localSheetId="4">#REF!</definedName>
    <definedName name="S1_">#REF!</definedName>
    <definedName name="S10_" localSheetId="2">#REF!</definedName>
    <definedName name="S10_" localSheetId="3">#REF!</definedName>
    <definedName name="S10_" localSheetId="4">#REF!</definedName>
    <definedName name="S10_">#REF!</definedName>
    <definedName name="S11_" localSheetId="2">#REF!</definedName>
    <definedName name="S11_" localSheetId="3">#REF!</definedName>
    <definedName name="S11_" localSheetId="4">#REF!</definedName>
    <definedName name="S11_">#REF!</definedName>
    <definedName name="S12_" localSheetId="2">#REF!</definedName>
    <definedName name="S12_" localSheetId="3">#REF!</definedName>
    <definedName name="S12_" localSheetId="4">#REF!</definedName>
    <definedName name="S12_">#REF!</definedName>
    <definedName name="S13_" localSheetId="2">#REF!</definedName>
    <definedName name="S13_" localSheetId="3">#REF!</definedName>
    <definedName name="S13_" localSheetId="4">#REF!</definedName>
    <definedName name="S13_">#REF!</definedName>
    <definedName name="S14_" localSheetId="2">#REF!</definedName>
    <definedName name="S14_" localSheetId="3">#REF!</definedName>
    <definedName name="S14_" localSheetId="4">#REF!</definedName>
    <definedName name="S14_">#REF!</definedName>
    <definedName name="S15_" localSheetId="2">#REF!</definedName>
    <definedName name="S15_" localSheetId="3">#REF!</definedName>
    <definedName name="S15_" localSheetId="4">#REF!</definedName>
    <definedName name="S15_">#REF!</definedName>
    <definedName name="S16_" localSheetId="2">#REF!</definedName>
    <definedName name="S16_" localSheetId="3">#REF!</definedName>
    <definedName name="S16_" localSheetId="4">#REF!</definedName>
    <definedName name="S16_">#REF!</definedName>
    <definedName name="S17_" localSheetId="2">#REF!</definedName>
    <definedName name="S17_" localSheetId="3">#REF!</definedName>
    <definedName name="S17_" localSheetId="4">#REF!</definedName>
    <definedName name="S17_">#REF!</definedName>
    <definedName name="S18_" localSheetId="2">#REF!</definedName>
    <definedName name="S18_" localSheetId="3">#REF!</definedName>
    <definedName name="S18_" localSheetId="4">#REF!</definedName>
    <definedName name="S18_">#REF!</definedName>
    <definedName name="S19_" localSheetId="2">#REF!</definedName>
    <definedName name="S19_" localSheetId="3">#REF!</definedName>
    <definedName name="S19_" localSheetId="4">#REF!</definedName>
    <definedName name="S19_">#REF!</definedName>
    <definedName name="S2_" localSheetId="2">#REF!</definedName>
    <definedName name="S2_" localSheetId="3">#REF!</definedName>
    <definedName name="S2_" localSheetId="4">#REF!</definedName>
    <definedName name="S2_">#REF!</definedName>
    <definedName name="S20_" localSheetId="2">#REF!</definedName>
    <definedName name="S20_" localSheetId="3">#REF!</definedName>
    <definedName name="S20_" localSheetId="4">#REF!</definedName>
    <definedName name="S20_">#REF!</definedName>
    <definedName name="S3_" localSheetId="2">#REF!</definedName>
    <definedName name="S3_" localSheetId="3">#REF!</definedName>
    <definedName name="S3_" localSheetId="4">#REF!</definedName>
    <definedName name="S3_">#REF!</definedName>
    <definedName name="S4_" localSheetId="2">#REF!</definedName>
    <definedName name="S4_" localSheetId="3">#REF!</definedName>
    <definedName name="S4_" localSheetId="4">#REF!</definedName>
    <definedName name="S4_">#REF!</definedName>
    <definedName name="S5_" localSheetId="2">#REF!</definedName>
    <definedName name="S5_" localSheetId="3">#REF!</definedName>
    <definedName name="S5_" localSheetId="4">#REF!</definedName>
    <definedName name="S5_">#REF!</definedName>
    <definedName name="S6_" localSheetId="2">#REF!</definedName>
    <definedName name="S6_" localSheetId="3">#REF!</definedName>
    <definedName name="S6_" localSheetId="4">#REF!</definedName>
    <definedName name="S6_">#REF!</definedName>
    <definedName name="S7_" localSheetId="2">#REF!</definedName>
    <definedName name="S7_" localSheetId="3">#REF!</definedName>
    <definedName name="S7_" localSheetId="4">#REF!</definedName>
    <definedName name="S7_">#REF!</definedName>
    <definedName name="S8_" localSheetId="2">#REF!</definedName>
    <definedName name="S8_" localSheetId="3">#REF!</definedName>
    <definedName name="S8_" localSheetId="4">#REF!</definedName>
    <definedName name="S8_">#REF!</definedName>
    <definedName name="S9_" localSheetId="2">#REF!</definedName>
    <definedName name="S9_" localSheetId="3">#REF!</definedName>
    <definedName name="S9_" localSheetId="4">#REF!</definedName>
    <definedName name="S9_">#REF!</definedName>
    <definedName name="uka">#N/A</definedName>
    <definedName name="А77">[3]Рейтинг!$A$14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в23ё">#N/A</definedName>
    <definedName name="вв">#N/A</definedName>
    <definedName name="второй" localSheetId="2">#REF!</definedName>
    <definedName name="второй" localSheetId="3">#REF!</definedName>
    <definedName name="второй" localSheetId="4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2">#REF!</definedName>
    <definedName name="коэф1" localSheetId="3">#REF!</definedName>
    <definedName name="коэф1" localSheetId="4">#REF!</definedName>
    <definedName name="коэф1">#REF!</definedName>
    <definedName name="коэф2" localSheetId="2">#REF!</definedName>
    <definedName name="коэф2" localSheetId="3">#REF!</definedName>
    <definedName name="коэф2" localSheetId="4">#REF!</definedName>
    <definedName name="коэф2">#REF!</definedName>
    <definedName name="коэф3" localSheetId="2">#REF!</definedName>
    <definedName name="коэф3" localSheetId="3">#REF!</definedName>
    <definedName name="коэф3" localSheetId="4">#REF!</definedName>
    <definedName name="коэф3">#REF!</definedName>
    <definedName name="коэф4" localSheetId="2">#REF!</definedName>
    <definedName name="коэф4" localSheetId="3">#REF!</definedName>
    <definedName name="коэф4" localSheetId="4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2">#REF!</definedName>
    <definedName name="н" localSheetId="3">#REF!</definedName>
    <definedName name="н" localSheetId="4">#REF!</definedName>
    <definedName name="н">#REF!</definedName>
    <definedName name="_xlnm.Print_Area" localSheetId="1">'Приложение №2 План закупки'!$H$1:$BK$30</definedName>
    <definedName name="оро">#N/A</definedName>
    <definedName name="первый" localSheetId="2">#REF!</definedName>
    <definedName name="первый" localSheetId="3">#REF!</definedName>
    <definedName name="первый" localSheetId="4">#REF!</definedName>
    <definedName name="первый">#REF!</definedName>
    <definedName name="пл" localSheetId="3">[1]FES!#REF!</definedName>
    <definedName name="пл" localSheetId="4">[1]FES!#REF!</definedName>
    <definedName name="пл">[1]FES!#REF!</definedName>
    <definedName name="план" localSheetId="3">[1]FES!#REF!</definedName>
    <definedName name="план" localSheetId="4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2">#REF!</definedName>
    <definedName name="третий" localSheetId="3">#REF!</definedName>
    <definedName name="третий" localSheetId="4">#REF!</definedName>
    <definedName name="третий">#REF!</definedName>
    <definedName name="у">#N/A</definedName>
    <definedName name="ц">#N/A</definedName>
    <definedName name="цу">#N/A</definedName>
    <definedName name="четвертый" localSheetId="2">#REF!</definedName>
    <definedName name="четвертый" localSheetId="3">#REF!</definedName>
    <definedName name="четвертый" localSheetId="4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B20" i="15" l="1"/>
  <c r="B21" i="15"/>
  <c r="B22" i="15" s="1"/>
  <c r="B23" i="15" s="1"/>
  <c r="B24" i="15" s="1"/>
  <c r="B25" i="15" s="1"/>
  <c r="B26" i="15" s="1"/>
  <c r="B27" i="15" s="1"/>
  <c r="B28" i="15" s="1"/>
  <c r="B29" i="15" s="1"/>
  <c r="B30" i="15" s="1"/>
  <c r="R26" i="15" l="1"/>
  <c r="Y26" i="15" s="1"/>
  <c r="AA26" i="15" s="1"/>
  <c r="Q26" i="15"/>
  <c r="R25" i="15"/>
  <c r="Y25" i="15" s="1"/>
  <c r="Q25" i="15"/>
  <c r="Q22" i="15"/>
  <c r="Q11" i="15"/>
  <c r="AA25" i="15" l="1"/>
  <c r="Z25" i="15"/>
  <c r="AB25" i="15" s="1"/>
  <c r="Z26" i="15"/>
  <c r="AB26" i="15" s="1"/>
  <c r="R30" i="15"/>
  <c r="Y30" i="15" s="1"/>
  <c r="Z30" i="15" s="1"/>
  <c r="AB30" i="15" s="1"/>
  <c r="Q30" i="15"/>
  <c r="R29" i="15"/>
  <c r="Y29" i="15" s="1"/>
  <c r="Q29" i="15"/>
  <c r="R28" i="15"/>
  <c r="Y28" i="15" s="1"/>
  <c r="Q28" i="15"/>
  <c r="R27" i="15"/>
  <c r="Y27" i="15" s="1"/>
  <c r="Z27" i="15" s="1"/>
  <c r="AB27" i="15" s="1"/>
  <c r="Q27" i="15"/>
  <c r="R24" i="15"/>
  <c r="Y24" i="15" s="1"/>
  <c r="Q24" i="15"/>
  <c r="Q23" i="15"/>
  <c r="R23" i="15"/>
  <c r="Y23" i="15" s="1"/>
  <c r="R22" i="15"/>
  <c r="Y22" i="15" s="1"/>
  <c r="R21" i="15"/>
  <c r="Y21" i="15" s="1"/>
  <c r="Q21" i="15"/>
  <c r="R20" i="15"/>
  <c r="Y20" i="15" s="1"/>
  <c r="Z20" i="15" s="1"/>
  <c r="AB20" i="15" s="1"/>
  <c r="Q20" i="15"/>
  <c r="R19" i="15"/>
  <c r="Y19" i="15" s="1"/>
  <c r="Q19" i="15"/>
  <c r="R18" i="15"/>
  <c r="Y18" i="15" s="1"/>
  <c r="Q18" i="15"/>
  <c r="R17" i="15"/>
  <c r="Y17" i="15" s="1"/>
  <c r="Z17" i="15" s="1"/>
  <c r="AB17" i="15" s="1"/>
  <c r="Q17" i="15"/>
  <c r="R16" i="15"/>
  <c r="Y16" i="15" s="1"/>
  <c r="Q16" i="15"/>
  <c r="R15" i="15"/>
  <c r="Y15" i="15" s="1"/>
  <c r="Q15" i="15"/>
  <c r="R14" i="15"/>
  <c r="Y14" i="15" s="1"/>
  <c r="Q14" i="15"/>
  <c r="R13" i="15"/>
  <c r="Y13" i="15" s="1"/>
  <c r="Q13" i="15"/>
  <c r="AO13" i="15" s="1"/>
  <c r="R12" i="15"/>
  <c r="Y12" i="15" s="1"/>
  <c r="Z12" i="15" s="1"/>
  <c r="AB12" i="15" s="1"/>
  <c r="Q12" i="15"/>
  <c r="R11" i="15"/>
  <c r="Y11" i="15" s="1"/>
  <c r="Z11" i="15" s="1"/>
  <c r="AB11" i="15" s="1"/>
  <c r="B11" i="15"/>
  <c r="B12" i="15" s="1"/>
  <c r="B13" i="15" s="1"/>
  <c r="B14" i="15" s="1"/>
  <c r="B15" i="15" s="1"/>
  <c r="B16" i="15" s="1"/>
  <c r="B17" i="15" s="1"/>
  <c r="B18" i="15" s="1"/>
  <c r="B19" i="15" s="1"/>
  <c r="R10" i="15"/>
  <c r="Y10" i="15" s="1"/>
  <c r="Q10" i="15"/>
  <c r="AO10" i="15" s="1"/>
  <c r="AA27" i="15" l="1"/>
  <c r="Z24" i="15"/>
  <c r="AB24" i="15" s="1"/>
  <c r="AA24" i="15"/>
  <c r="Z22" i="15"/>
  <c r="AB22" i="15" s="1"/>
  <c r="AA22" i="15"/>
  <c r="Z15" i="15"/>
  <c r="AB15" i="15" s="1"/>
  <c r="AA15" i="15"/>
  <c r="AA10" i="15"/>
  <c r="Z10" i="15"/>
  <c r="AB10" i="15" s="1"/>
  <c r="AA16" i="15"/>
  <c r="Z16" i="15"/>
  <c r="AB16" i="15" s="1"/>
  <c r="AA23" i="15"/>
  <c r="Z23" i="15"/>
  <c r="AB23" i="15" s="1"/>
  <c r="AA19" i="15"/>
  <c r="Z19" i="15"/>
  <c r="AB19" i="15" s="1"/>
  <c r="AA28" i="15"/>
  <c r="Z28" i="15"/>
  <c r="AB28" i="15" s="1"/>
  <c r="AA14" i="15"/>
  <c r="Z14" i="15"/>
  <c r="AB14" i="15" s="1"/>
  <c r="AA21" i="15"/>
  <c r="Z21" i="15"/>
  <c r="AB21" i="15" s="1"/>
  <c r="AA29" i="15"/>
  <c r="Z29" i="15"/>
  <c r="AB29" i="15" s="1"/>
  <c r="AA13" i="15"/>
  <c r="Z13" i="15"/>
  <c r="AB13" i="15" s="1"/>
  <c r="AA18" i="15"/>
  <c r="Z18" i="15"/>
  <c r="AB18" i="15" s="1"/>
  <c r="AA11" i="15"/>
  <c r="AA12" i="15"/>
  <c r="AA17" i="15"/>
  <c r="AA20" i="15"/>
  <c r="AA30" i="15"/>
  <c r="J12" i="11" l="1"/>
  <c r="K11" i="11" l="1"/>
  <c r="K10" i="11" l="1"/>
  <c r="K12" i="11" l="1"/>
</calcChain>
</file>

<file path=xl/sharedStrings.xml><?xml version="1.0" encoding="utf-8"?>
<sst xmlns="http://schemas.openxmlformats.org/spreadsheetml/2006/main" count="612" uniqueCount="229">
  <si>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</si>
  <si>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</si>
  <si>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</si>
  <si>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</si>
  <si>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</si>
  <si>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</si>
  <si>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</si>
  <si>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</si>
  <si>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</si>
  <si>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</si>
  <si>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</si>
  <si>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</si>
  <si>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</si>
  <si>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</si>
  <si>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</si>
  <si>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</si>
  <si>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</si>
  <si>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</si>
  <si>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</si>
  <si>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</si>
  <si>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</si>
  <si>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</si>
  <si>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</si>
  <si>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Базовая стоимость в фактических ценах 2010 г. тыс. руб. (без НДС)</t>
  </si>
  <si>
    <t>Единица измерения</t>
  </si>
  <si>
    <t>Наименование</t>
  </si>
  <si>
    <t>2011 / 2010</t>
  </si>
  <si>
    <t>2012 / 2011</t>
  </si>
  <si>
    <t>2013 / 2012</t>
  </si>
  <si>
    <t>Плановая дата начала поставки товаров, выполнения работ, услуг (дд.мм.гггг)</t>
  </si>
  <si>
    <t>Плановая дата окончания поставки товаров, выполнения работ, услуг (дд.мм.гггг)</t>
  </si>
  <si>
    <t>Плановая дата подведения итогов по закупочной процедуре (дд.мм.гггг)</t>
  </si>
  <si>
    <t>Плановая дата заключения договора (дд.мм.гггг)</t>
  </si>
  <si>
    <t>Основание для проведения закупки у ЕИ (Положение, дата утверждения (дд.мм.гггг), пункт положения)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</si>
  <si>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</si>
  <si>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</si>
  <si>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</si>
  <si>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</si>
  <si>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</si>
  <si>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</si>
  <si>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</si>
  <si>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</si>
  <si>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</si>
  <si>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</si>
  <si>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</si>
  <si>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2014 / 2013</t>
  </si>
  <si>
    <t>Группа продукции (Код классификатора)</t>
  </si>
  <si>
    <t>Вид закупаемой продукции</t>
  </si>
  <si>
    <t>Планируемый способ закупки</t>
  </si>
  <si>
    <t>Наименование контрагента</t>
  </si>
  <si>
    <t>Сведения о закупке у ЕИ</t>
  </si>
  <si>
    <t>Расчет в соответствии с методикой 10% снижения стоимости от уровня цен 2010 года</t>
  </si>
  <si>
    <t>без НДС</t>
  </si>
  <si>
    <t>с НДС</t>
  </si>
  <si>
    <t>Планируемая (предельная) цена закупки, тыс. руб.</t>
  </si>
  <si>
    <t>Планируемая (предельная) цена закупки с учетом требования о 10% снижении от уровня цен 2010 года, тыс. руб.</t>
  </si>
  <si>
    <t>Примечание</t>
  </si>
  <si>
    <t>Вид закупки (электронная/неэлектронная)</t>
  </si>
  <si>
    <t>Плановая дата официального объявления о начале процедур (дд.мм.гггг)</t>
  </si>
  <si>
    <t>Юридическое лицо/Организатор закупки</t>
  </si>
  <si>
    <t>Подразделение</t>
  </si>
  <si>
    <t xml:space="preserve">Код статьи БДР </t>
  </si>
  <si>
    <t xml:space="preserve">План условно-постоянных закупок </t>
  </si>
  <si>
    <t>Наименование продавца продукции</t>
  </si>
  <si>
    <t>дата заключения договора (дд.мм.гггг)</t>
  </si>
  <si>
    <t>дата начала поставки товаров, выполнения работ, услуг (дд.мм.гггг)</t>
  </si>
  <si>
    <t>дата окончания поставки товаров, выполнения работ, услуг (дд.мм.гггг)</t>
  </si>
  <si>
    <t>цена закупки, тыс. руб.</t>
  </si>
  <si>
    <t>Срок действия договора
(дд.мм.гггг)</t>
  </si>
  <si>
    <t>Источник финансирования</t>
  </si>
  <si>
    <t>Наименование статьи БДР ИА/бизнес-плана филиала/ИПР год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</si>
  <si>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</si>
  <si>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</t>
  </si>
  <si>
    <t>Дополнительная информация по закупке</t>
  </si>
  <si>
    <t>Признак условно-постоянных закупок (Да/Нет)</t>
  </si>
  <si>
    <t>Документ по условно-постоянной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</si>
  <si>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</si>
  <si>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</si>
  <si>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</si>
  <si>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Функциональный блок</t>
  </si>
  <si>
    <t>Организатор закупки</t>
  </si>
  <si>
    <t>Уровень закупочной комиссии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</si>
  <si>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</si>
  <si>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</si>
  <si>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</si>
  <si>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</si>
  <si>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</si>
  <si>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</si>
  <si>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</si>
  <si>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(Да/Нет)***</t>
  </si>
  <si>
    <t>МВт</t>
  </si>
  <si>
    <t>МВА</t>
  </si>
  <si>
    <t>км</t>
  </si>
  <si>
    <t>Планируемая цена закупки, тыс. руб.</t>
  </si>
  <si>
    <t>Дата начала поставки товаров, выполнения работ, услуг по договору (дд.мм.гггг)</t>
  </si>
  <si>
    <t>Дата окончания поставки товаров, выполнения работ, услуг по договору (дд.мм.гггг)</t>
  </si>
  <si>
    <t>План закупки отражающий долгосрочные договоры</t>
  </si>
  <si>
    <t>План закупки у продавцов продукции</t>
  </si>
  <si>
    <t>Аудиторские услуги</t>
  </si>
  <si>
    <t>40.10.3</t>
  </si>
  <si>
    <t>услуга</t>
  </si>
  <si>
    <t>отдел экономики</t>
  </si>
  <si>
    <t>Коммунальные услуги</t>
  </si>
  <si>
    <t>ООиРР</t>
  </si>
  <si>
    <t>услуги по передаче электроэнергии</t>
  </si>
  <si>
    <t>Мвт*ч</t>
  </si>
  <si>
    <t>ГСМ</t>
  </si>
  <si>
    <t>Запасные части на автомашины и спецтехнику</t>
  </si>
  <si>
    <t>Мебель (стоимостью до 20 т.р.)</t>
  </si>
  <si>
    <t>Ремонт и обслуживание автотранспорта</t>
  </si>
  <si>
    <t>Приложение №2.1 к Положению о порядке проведения закупок товаров, работ, услуг для нужд ОАО "Ингушэнерго"</t>
  </si>
  <si>
    <t>ОАО "Ингушэнерго"</t>
  </si>
  <si>
    <t>Приложение №2.2 к Положению о порядке проведения закупок товаров, работ, услуг для нужд ОАО "Ингушэнерго"</t>
  </si>
  <si>
    <t>Хозяйственные товары</t>
  </si>
  <si>
    <t>Ингушский Филиал ОАО "МРСК СК"</t>
  </si>
  <si>
    <t>Респупблика Ингушетия</t>
  </si>
  <si>
    <t>2.3.3</t>
  </si>
  <si>
    <t>Приложение №2.3 к Положению о порядке проведения закупок товаров, работ, услуг для нужд ОАО "Ингушэнерго"</t>
  </si>
  <si>
    <t>51.51</t>
  </si>
  <si>
    <t>ГСМ топливо (бензин)</t>
  </si>
  <si>
    <t>1</t>
  </si>
  <si>
    <t>товар</t>
  </si>
  <si>
    <t>Себестоимость продукции</t>
  </si>
  <si>
    <t>Бизнес-план</t>
  </si>
  <si>
    <t>Код статьи БДР ИА/бизнес-плана филиала ОТЭП</t>
  </si>
  <si>
    <t>Применяемые индекс-дефляторы, % к пред. Году</t>
  </si>
  <si>
    <t>Коэф-т 10% снижения</t>
  </si>
  <si>
    <t>3</t>
  </si>
  <si>
    <t>1.5.2.</t>
  </si>
  <si>
    <t>ОЗП</t>
  </si>
  <si>
    <t>электронная</t>
  </si>
  <si>
    <t>дек. 2013</t>
  </si>
  <si>
    <t>янв.2014</t>
  </si>
  <si>
    <t>литров</t>
  </si>
  <si>
    <t>83401000000</t>
  </si>
  <si>
    <t>1 кв 2014</t>
  </si>
  <si>
    <t>50.3</t>
  </si>
  <si>
    <t>Запасные части для автотранспорта</t>
  </si>
  <si>
    <t>1.5.3.</t>
  </si>
  <si>
    <t>ОЗЦ</t>
  </si>
  <si>
    <t>8</t>
  </si>
  <si>
    <t>51.47.23</t>
  </si>
  <si>
    <t>Канцелярские товары</t>
  </si>
  <si>
    <t>1.5.9.</t>
  </si>
  <si>
    <t>ТМЦ канцелярские</t>
  </si>
  <si>
    <t>Бумага белая А4 80 г/м2</t>
  </si>
  <si>
    <t>пачек</t>
  </si>
  <si>
    <t>51.15.5</t>
  </si>
  <si>
    <t>1.5.10.</t>
  </si>
  <si>
    <t>ТМЦ хозяйственные</t>
  </si>
  <si>
    <t>50.2</t>
  </si>
  <si>
    <t>Услуги по ремонту автотранспорта</t>
  </si>
  <si>
    <t>7.4.12.1</t>
  </si>
  <si>
    <t>4</t>
  </si>
  <si>
    <t>52.72</t>
  </si>
  <si>
    <t>Обслуживание и ремонт оргтехники</t>
  </si>
  <si>
    <t>7.4.12.4</t>
  </si>
  <si>
    <t>Ремонт и обслуживание оргтехники</t>
  </si>
  <si>
    <t>янв. 2014</t>
  </si>
  <si>
    <t>фев.2014</t>
  </si>
  <si>
    <t>51.65.2</t>
  </si>
  <si>
    <t>Расходные материалы и ЗИП для оргтехники</t>
  </si>
  <si>
    <t>1.5.6.</t>
  </si>
  <si>
    <t>ТМЦ расходные материалы для оргтехники</t>
  </si>
  <si>
    <t>66.03.2</t>
  </si>
  <si>
    <t>6613010</t>
  </si>
  <si>
    <t>Страхование имущества</t>
  </si>
  <si>
    <t>7.8.3.</t>
  </si>
  <si>
    <t>июль 2014</t>
  </si>
  <si>
    <t>авг.2014</t>
  </si>
  <si>
    <t>3 кв 2014</t>
  </si>
  <si>
    <t>52.48</t>
  </si>
  <si>
    <t>1.5.5.</t>
  </si>
  <si>
    <t>ТМЦ оргтехника (стоимостью до 20 т.р.)</t>
  </si>
  <si>
    <t>апр. 2014</t>
  </si>
  <si>
    <t>май.2014</t>
  </si>
  <si>
    <t>2 кв 2014</t>
  </si>
  <si>
    <t>36.1</t>
  </si>
  <si>
    <t>3612050</t>
  </si>
  <si>
    <t>Мебель (стоимостью до 20 тыс.руб.)</t>
  </si>
  <si>
    <t>1.5.7.</t>
  </si>
  <si>
    <t>март 2014</t>
  </si>
  <si>
    <t>апр.2014</t>
  </si>
  <si>
    <t>Мебель для ЦОК</t>
  </si>
  <si>
    <t>52.44.6</t>
  </si>
  <si>
    <t>72.20</t>
  </si>
  <si>
    <t>7260000</t>
  </si>
  <si>
    <t>IT-услуги (программное сопровождение)</t>
  </si>
  <si>
    <t>7.4.4.</t>
  </si>
  <si>
    <t>74.12</t>
  </si>
  <si>
    <t>7.4.5.</t>
  </si>
  <si>
    <t>Отбор</t>
  </si>
  <si>
    <t>-</t>
  </si>
  <si>
    <t>65.21</t>
  </si>
  <si>
    <t>6022020</t>
  </si>
  <si>
    <t>Аренда транспортных средств</t>
  </si>
  <si>
    <t>7.6.3.</t>
  </si>
  <si>
    <t>22.22</t>
  </si>
  <si>
    <t xml:space="preserve">2221020 </t>
  </si>
  <si>
    <t>Изготовление и размещение баннеров</t>
  </si>
  <si>
    <t>7.4.11.</t>
  </si>
  <si>
    <t>Услуги PR (реклама и объявления)</t>
  </si>
  <si>
    <t>65.11</t>
  </si>
  <si>
    <t>6512514</t>
  </si>
  <si>
    <t>Услуги инкассации</t>
  </si>
  <si>
    <t>7.4.12.3</t>
  </si>
  <si>
    <t>52.24.2</t>
  </si>
  <si>
    <t>1543950</t>
  </si>
  <si>
    <t>Новогодние подарки</t>
  </si>
  <si>
    <t>Внереализационные расходы</t>
  </si>
  <si>
    <t>2.22.10.8</t>
  </si>
  <si>
    <t>Расходы на праздн. НГ</t>
  </si>
  <si>
    <t>ноя. 2014</t>
  </si>
  <si>
    <t>дек.2014</t>
  </si>
  <si>
    <t>4 кв 2014</t>
  </si>
  <si>
    <t>амортизация</t>
  </si>
  <si>
    <t>л.8 ИПР</t>
  </si>
  <si>
    <t>Инвест.программа</t>
  </si>
  <si>
    <t>ОАО  "Ингушэнерго"</t>
  </si>
  <si>
    <t>ИЭ</t>
  </si>
  <si>
    <t>Республика Ингушетия</t>
  </si>
  <si>
    <t>ОСАГО, КАСКО, страхование от НС</t>
  </si>
  <si>
    <t>IT-услуги (программное сопровождение) для ЦОК</t>
  </si>
  <si>
    <t>Изготовление и размещение баннеров для ЦОК</t>
  </si>
  <si>
    <t xml:space="preserve">Приобретение оргтехники </t>
  </si>
  <si>
    <t>Приложение №2 к Положению о порядке проведения закупок товаров, работ, услуг для нужд ОАО "Ингушэнерго"</t>
  </si>
  <si>
    <t>Приобретение вычислительной и оргтехники (до 20 тыс.руб.)</t>
  </si>
  <si>
    <t>ПДЗК</t>
  </si>
  <si>
    <t>План закупок на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</si>
</sst>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  <numFmt numFmtId="185" formatCode="#,##0.0"/>
  </numFmts>
  <fonts count="9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8"/>
      <name val="Arial"/>
      <family val="2"/>
      <charset val="1"/>
    </font>
    <font>
      <sz val="11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031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8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13" fillId="0" borderId="1" xfId="60311" applyNumberFormat="1" applyFont="1" applyFill="1" applyBorder="1" applyAlignment="1">
      <alignment horizontal="center" vertical="center" wrapText="1"/>
    </xf>
    <xf numFmtId="0" fontId="87" fillId="0" borderId="1" xfId="0" applyFont="1" applyFill="1" applyBorder="1" applyAlignment="1">
      <alignment horizontal="center" vertical="center" wrapText="1"/>
    </xf>
    <xf numFmtId="0" fontId="89" fillId="0" borderId="1" xfId="60311" applyNumberFormat="1" applyFont="1" applyBorder="1" applyAlignment="1">
      <alignment horizontal="center" vertical="center" wrapText="1"/>
    </xf>
    <xf numFmtId="167" fontId="87" fillId="0" borderId="1" xfId="0" applyNumberFormat="1" applyFont="1" applyFill="1" applyBorder="1" applyAlignment="1">
      <alignment horizontal="center" vertical="center" wrapText="1"/>
    </xf>
    <xf numFmtId="49" fontId="87" fillId="0" borderId="1" xfId="0" applyNumberFormat="1" applyFont="1" applyFill="1" applyBorder="1" applyAlignment="1">
      <alignment horizontal="center" vertical="center" wrapText="1"/>
    </xf>
    <xf numFmtId="0" fontId="87" fillId="0" borderId="36" xfId="0" applyFont="1" applyFill="1" applyBorder="1" applyAlignment="1">
      <alignment horizontal="center" vertical="center" wrapText="1"/>
    </xf>
    <xf numFmtId="14" fontId="89" fillId="75" borderId="1" xfId="6" applyNumberFormat="1" applyFont="1" applyFill="1" applyBorder="1" applyAlignment="1">
      <alignment horizontal="center" vertical="center" wrapText="1"/>
    </xf>
    <xf numFmtId="0" fontId="16" fillId="76" borderId="41" xfId="0" applyFont="1" applyFill="1" applyBorder="1" applyAlignment="1">
      <alignment horizontal="center" vertical="center" wrapText="1"/>
    </xf>
    <xf numFmtId="0" fontId="0" fillId="76" borderId="41" xfId="0" applyFill="1" applyBorder="1" applyAlignment="1">
      <alignment horizontal="center" vertical="center" wrapText="1"/>
    </xf>
    <xf numFmtId="167" fontId="16" fillId="76" borderId="41" xfId="0" applyNumberFormat="1" applyFont="1" applyFill="1" applyBorder="1" applyAlignment="1">
      <alignment horizontal="center" vertical="center" wrapText="1"/>
    </xf>
    <xf numFmtId="0" fontId="87" fillId="0" borderId="3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3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1" xfId="60312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67" fontId="0" fillId="0" borderId="1" xfId="0" applyNumberFormat="1" applyBorder="1"/>
    <xf numFmtId="2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49" fontId="16" fillId="0" borderId="0" xfId="0" applyNumberFormat="1" applyFont="1"/>
    <xf numFmtId="49" fontId="0" fillId="0" borderId="0" xfId="0" applyNumberForma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49" fontId="16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0" fontId="0" fillId="75" borderId="0" xfId="0" applyFill="1"/>
    <xf numFmtId="49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2" fontId="85" fillId="75" borderId="1" xfId="29106" applyNumberFormat="1" applyFont="1" applyFill="1" applyBorder="1" applyAlignment="1" applyProtection="1">
      <alignment horizontal="center" vertical="center" wrapText="1"/>
      <protection locked="0"/>
    </xf>
    <xf numFmtId="0" fontId="85" fillId="75" borderId="1" xfId="29106" applyFont="1" applyFill="1" applyBorder="1" applyAlignment="1" applyProtection="1">
      <alignment horizontal="center" vertical="center" wrapText="1"/>
      <protection locked="0"/>
    </xf>
    <xf numFmtId="49" fontId="3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0" xfId="0" applyFont="1" applyFill="1"/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18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75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/>
    </xf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49" fontId="0" fillId="75" borderId="1" xfId="0" applyNumberFormat="1" applyFill="1" applyBorder="1"/>
    <xf numFmtId="49" fontId="0" fillId="75" borderId="1" xfId="0" applyNumberFormat="1" applyFill="1" applyBorder="1" applyAlignment="1">
      <alignment wrapText="1"/>
    </xf>
    <xf numFmtId="185" fontId="0" fillId="0" borderId="1" xfId="0" applyNumberFormat="1" applyFill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49" fontId="3" fillId="75" borderId="1" xfId="59049" applyNumberFormat="1" applyFont="1" applyFill="1" applyBorder="1" applyAlignment="1" applyProtection="1">
      <alignment horizontal="center" vertical="center" wrapText="1"/>
      <protection locked="0"/>
    </xf>
    <xf numFmtId="4" fontId="3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Alignment="1">
      <alignment horizontal="left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5" fillId="75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75" borderId="33" xfId="59049" applyNumberFormat="1" applyFont="1" applyFill="1" applyBorder="1" applyAlignment="1" applyProtection="1">
      <alignment horizontal="center" vertical="center" wrapText="1"/>
      <protection locked="0"/>
    </xf>
    <xf numFmtId="49" fontId="85" fillId="75" borderId="32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59049" applyNumberFormat="1" applyFont="1" applyFill="1" applyBorder="1" applyAlignment="1" applyProtection="1">
      <alignment horizontal="center" vertical="center" wrapText="1"/>
      <protection locked="0"/>
    </xf>
    <xf numFmtId="184" fontId="85" fillId="75" borderId="31" xfId="0" applyNumberFormat="1" applyFont="1" applyFill="1" applyBorder="1" applyAlignment="1" applyProtection="1">
      <alignment horizontal="center" vertical="center" wrapText="1"/>
      <protection locked="0"/>
    </xf>
    <xf numFmtId="184" fontId="85" fillId="75" borderId="32" xfId="0" applyNumberFormat="1" applyFont="1" applyFill="1" applyBorder="1" applyAlignment="1" applyProtection="1">
      <alignment horizontal="center" vertical="center" wrapText="1"/>
      <protection locked="0"/>
    </xf>
    <xf numFmtId="165" fontId="3" fillId="75" borderId="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0" applyNumberFormat="1" applyFont="1" applyFill="1" applyBorder="1" applyAlignment="1" applyProtection="1">
      <alignment horizontal="center" vertical="center" wrapText="1"/>
      <protection locked="0"/>
    </xf>
    <xf numFmtId="182" fontId="3" fillId="75" borderId="1" xfId="59049" applyNumberFormat="1" applyFont="1" applyFill="1" applyBorder="1" applyAlignment="1" applyProtection="1">
      <alignment horizontal="center" vertical="center" wrapText="1"/>
      <protection locked="0"/>
    </xf>
    <xf numFmtId="3" fontId="3" fillId="75" borderId="31" xfId="0" applyNumberFormat="1" applyFont="1" applyFill="1" applyBorder="1" applyAlignment="1" applyProtection="1">
      <alignment horizontal="center" vertical="center" wrapText="1"/>
      <protection locked="0"/>
    </xf>
    <xf numFmtId="3" fontId="3" fillId="75" borderId="32" xfId="0" applyNumberFormat="1" applyFont="1" applyFill="1" applyBorder="1" applyAlignment="1" applyProtection="1">
      <alignment horizontal="center" vertical="center" wrapText="1"/>
      <protection locked="0"/>
    </xf>
    <xf numFmtId="184" fontId="3" fillId="75" borderId="31" xfId="28" applyNumberFormat="1" applyFont="1" applyFill="1" applyBorder="1" applyAlignment="1" applyProtection="1">
      <alignment horizontal="center" vertical="center" wrapText="1"/>
      <protection locked="0"/>
    </xf>
    <xf numFmtId="184" fontId="3" fillId="75" borderId="32" xfId="28" applyNumberFormat="1" applyFont="1" applyFill="1" applyBorder="1" applyAlignment="1" applyProtection="1">
      <alignment horizontal="center" vertical="center" wrapText="1"/>
      <protection locked="0"/>
    </xf>
    <xf numFmtId="0" fontId="85" fillId="75" borderId="34" xfId="0" applyFont="1" applyFill="1" applyBorder="1" applyAlignment="1" applyProtection="1">
      <alignment horizontal="center" vertical="center" wrapText="1"/>
      <protection locked="0"/>
    </xf>
    <xf numFmtId="0" fontId="85" fillId="75" borderId="35" xfId="0" applyFont="1" applyFill="1" applyBorder="1" applyAlignment="1" applyProtection="1">
      <alignment horizontal="center" vertical="center" wrapText="1"/>
      <protection locked="0"/>
    </xf>
    <xf numFmtId="0" fontId="85" fillId="75" borderId="36" xfId="0" applyFont="1" applyFill="1" applyBorder="1" applyAlignment="1" applyProtection="1">
      <alignment horizontal="center" vertical="center" wrapText="1"/>
      <protection locked="0"/>
    </xf>
    <xf numFmtId="182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4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182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182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9" fontId="85" fillId="0" borderId="37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8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9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40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</cellXfs>
  <cellStyles count="60313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Обычный_Лист1" xfId="60311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" xfId="60312" builtinId="3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0"/>
  <sheetViews>
    <sheetView tabSelected="1" zoomScaleNormal="100" workbookViewId="0">
      <selection activeCell="C12" sqref="C12:E12"/>
    </sheetView>
  </sheetViews>
  <sheetFormatPr defaultRowHeight="15"/>
  <cols>
    <col min="1" max="1" width="9.140625" style="43" customWidth="1"/>
    <col min="2" max="2" width="9.5703125" style="42" customWidth="1"/>
    <col min="3" max="4" width="9.140625" style="43"/>
    <col min="5" max="5" width="12.28515625" style="43" customWidth="1"/>
    <col min="6" max="6" width="9.28515625" style="42" customWidth="1"/>
    <col min="7" max="7" width="9.140625" style="42"/>
    <col min="8" max="8" width="9.140625" style="43"/>
    <col min="9" max="9" width="47.7109375" style="43" customWidth="1"/>
    <col min="10" max="10" width="11.5703125" style="42" customWidth="1"/>
    <col min="11" max="11" width="11" style="42" customWidth="1"/>
    <col min="12" max="12" width="18.7109375" style="42" customWidth="1"/>
    <col min="13" max="13" width="12.85546875" style="42" customWidth="1"/>
    <col min="14" max="14" width="48.28515625" style="44" customWidth="1"/>
    <col min="15" max="15" width="13.7109375" style="42" customWidth="1"/>
    <col min="16" max="17" width="9.140625" style="45"/>
    <col min="18" max="18" width="13.7109375" style="45" customWidth="1"/>
    <col min="19" max="19" width="0" style="45" hidden="1" customWidth="1"/>
    <col min="20" max="23" width="9" style="45" customWidth="1"/>
    <col min="24" max="24" width="9.42578125" style="45" customWidth="1"/>
    <col min="25" max="28" width="9.7109375" style="45" customWidth="1"/>
    <col min="29" max="29" width="10.42578125" style="45" customWidth="1"/>
    <col min="30" max="30" width="9.5703125" style="45" customWidth="1"/>
    <col min="31" max="31" width="11.7109375" style="45" bestFit="1" customWidth="1"/>
    <col min="32" max="32" width="17" style="45" customWidth="1"/>
    <col min="33" max="33" width="12.5703125" style="42" customWidth="1"/>
    <col min="34" max="34" width="11.7109375" style="45" bestFit="1" customWidth="1"/>
    <col min="35" max="35" width="12.42578125" style="45" customWidth="1"/>
    <col min="36" max="37" width="11.7109375" style="45" customWidth="1"/>
    <col min="38" max="38" width="12.42578125" style="45" customWidth="1"/>
    <col min="39" max="39" width="12.5703125" style="45" customWidth="1"/>
    <col min="40" max="40" width="13.140625" style="45" customWidth="1"/>
    <col min="41" max="41" width="14.42578125" style="45" customWidth="1"/>
    <col min="42" max="42" width="12.42578125" style="45" customWidth="1"/>
    <col min="43" max="43" width="11.7109375" style="45" customWidth="1"/>
    <col min="44" max="44" width="9.140625" style="45" customWidth="1"/>
    <col min="45" max="45" width="11.7109375" style="45" customWidth="1"/>
    <col min="46" max="46" width="11.140625" style="45" customWidth="1"/>
    <col min="47" max="51" width="9.140625" style="45"/>
    <col min="52" max="52" width="9.140625" style="45" customWidth="1"/>
    <col min="53" max="53" width="9.85546875" style="45" customWidth="1"/>
    <col min="54" max="55" width="9.140625" style="45"/>
    <col min="56" max="56" width="9.5703125" style="45" customWidth="1"/>
    <col min="57" max="59" width="9.140625" style="45"/>
    <col min="60" max="60" width="9.85546875" style="45" customWidth="1"/>
    <col min="61" max="61" width="9.140625" style="45"/>
  </cols>
  <sheetData>
    <row r="1" spans="1:61">
      <c r="A1" s="41" t="s">
        <v>225</v>
      </c>
    </row>
    <row r="3" spans="1:61" s="81" customFormat="1" ht="23.25">
      <c r="A3" s="81" t="s">
        <v>228</v>
      </c>
    </row>
    <row r="4" spans="1:61" ht="15.75" customHeight="1"/>
    <row r="5" spans="1:61" s="6" customFormat="1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  <c r="O5" s="47"/>
      <c r="AG5" s="47"/>
    </row>
    <row r="6" spans="1:61" s="7" customFormat="1">
      <c r="A6" s="82" t="s">
        <v>39</v>
      </c>
      <c r="B6" s="82" t="s">
        <v>18</v>
      </c>
      <c r="C6" s="82" t="s">
        <v>20</v>
      </c>
      <c r="D6" s="82"/>
      <c r="E6" s="82"/>
      <c r="F6" s="82" t="s">
        <v>41</v>
      </c>
      <c r="G6" s="82" t="s">
        <v>42</v>
      </c>
      <c r="H6" s="82" t="s">
        <v>21</v>
      </c>
      <c r="I6" s="78" t="s">
        <v>22</v>
      </c>
      <c r="J6" s="79" t="s">
        <v>46</v>
      </c>
      <c r="K6" s="79" t="s">
        <v>47</v>
      </c>
      <c r="L6" s="78" t="s">
        <v>69</v>
      </c>
      <c r="M6" s="83" t="s">
        <v>124</v>
      </c>
      <c r="N6" s="78" t="s">
        <v>70</v>
      </c>
      <c r="O6" s="78" t="s">
        <v>71</v>
      </c>
      <c r="P6" s="78" t="s">
        <v>54</v>
      </c>
      <c r="Q6" s="78"/>
      <c r="R6" s="78" t="s">
        <v>51</v>
      </c>
      <c r="S6" s="78"/>
      <c r="T6" s="78"/>
      <c r="U6" s="78"/>
      <c r="V6" s="78"/>
      <c r="W6" s="78"/>
      <c r="X6" s="78"/>
      <c r="Y6" s="78"/>
      <c r="Z6" s="78"/>
      <c r="AA6" s="80" t="s">
        <v>72</v>
      </c>
      <c r="AB6" s="80"/>
      <c r="AC6" s="82" t="s">
        <v>48</v>
      </c>
      <c r="AD6" s="82" t="s">
        <v>0</v>
      </c>
      <c r="AE6" s="82"/>
      <c r="AF6" s="82"/>
      <c r="AG6" s="82"/>
      <c r="AH6" s="82"/>
      <c r="AI6" s="82" t="s">
        <v>50</v>
      </c>
      <c r="AJ6" s="82"/>
      <c r="AK6" s="82" t="s">
        <v>40</v>
      </c>
      <c r="AL6" s="82"/>
      <c r="AM6" s="82"/>
      <c r="AN6" s="82"/>
      <c r="AO6" s="82"/>
      <c r="AP6" s="82"/>
      <c r="AQ6" s="82"/>
      <c r="AR6" s="82"/>
      <c r="AS6" s="82"/>
      <c r="AT6" s="82"/>
      <c r="AU6" s="89" t="s">
        <v>19</v>
      </c>
      <c r="AV6" s="82" t="s">
        <v>73</v>
      </c>
      <c r="AW6" s="82" t="s">
        <v>74</v>
      </c>
      <c r="AX6" s="82" t="s">
        <v>75</v>
      </c>
      <c r="AY6" s="93" t="s">
        <v>76</v>
      </c>
      <c r="AZ6" s="94"/>
      <c r="BA6" s="94"/>
      <c r="BB6" s="94"/>
      <c r="BC6" s="94"/>
      <c r="BD6" s="94"/>
      <c r="BE6" s="94"/>
      <c r="BF6" s="94"/>
      <c r="BG6" s="94"/>
      <c r="BH6" s="95"/>
      <c r="BI6" s="86" t="s">
        <v>56</v>
      </c>
    </row>
    <row r="7" spans="1:61" s="49" customFormat="1" ht="113.25" customHeight="1">
      <c r="A7" s="82"/>
      <c r="B7" s="82"/>
      <c r="C7" s="78" t="s">
        <v>77</v>
      </c>
      <c r="D7" s="78" t="s">
        <v>78</v>
      </c>
      <c r="E7" s="78" t="s">
        <v>79</v>
      </c>
      <c r="F7" s="82"/>
      <c r="G7" s="82"/>
      <c r="H7" s="82"/>
      <c r="I7" s="78"/>
      <c r="J7" s="79"/>
      <c r="K7" s="79"/>
      <c r="L7" s="78"/>
      <c r="M7" s="84"/>
      <c r="N7" s="78"/>
      <c r="O7" s="78"/>
      <c r="P7" s="78"/>
      <c r="Q7" s="78"/>
      <c r="R7" s="78" t="s">
        <v>23</v>
      </c>
      <c r="S7" s="78" t="s">
        <v>125</v>
      </c>
      <c r="T7" s="78"/>
      <c r="U7" s="78"/>
      <c r="V7" s="78"/>
      <c r="W7" s="78"/>
      <c r="X7" s="79" t="s">
        <v>126</v>
      </c>
      <c r="Y7" s="80" t="s">
        <v>55</v>
      </c>
      <c r="Z7" s="80"/>
      <c r="AA7" s="80"/>
      <c r="AB7" s="80"/>
      <c r="AC7" s="82"/>
      <c r="AD7" s="78" t="s">
        <v>80</v>
      </c>
      <c r="AE7" s="78" t="s">
        <v>81</v>
      </c>
      <c r="AF7" s="78" t="s">
        <v>57</v>
      </c>
      <c r="AG7" s="79" t="s">
        <v>58</v>
      </c>
      <c r="AH7" s="92" t="s">
        <v>31</v>
      </c>
      <c r="AI7" s="79" t="s">
        <v>33</v>
      </c>
      <c r="AJ7" s="79" t="s">
        <v>49</v>
      </c>
      <c r="AK7" s="78" t="s">
        <v>37</v>
      </c>
      <c r="AL7" s="79" t="s">
        <v>38</v>
      </c>
      <c r="AM7" s="78" t="s">
        <v>24</v>
      </c>
      <c r="AN7" s="78"/>
      <c r="AO7" s="78" t="s">
        <v>44</v>
      </c>
      <c r="AP7" s="78" t="s">
        <v>34</v>
      </c>
      <c r="AQ7" s="78"/>
      <c r="AR7" s="80" t="s">
        <v>32</v>
      </c>
      <c r="AS7" s="79" t="s">
        <v>29</v>
      </c>
      <c r="AT7" s="96" t="s">
        <v>30</v>
      </c>
      <c r="AU7" s="89"/>
      <c r="AV7" s="82"/>
      <c r="AW7" s="82"/>
      <c r="AX7" s="82"/>
      <c r="AY7" s="90" t="s">
        <v>82</v>
      </c>
      <c r="AZ7" s="90" t="s">
        <v>83</v>
      </c>
      <c r="BA7" s="90" t="s">
        <v>84</v>
      </c>
      <c r="BB7" s="97" t="s">
        <v>85</v>
      </c>
      <c r="BC7" s="97" t="s">
        <v>86</v>
      </c>
      <c r="BD7" s="99" t="s">
        <v>87</v>
      </c>
      <c r="BE7" s="101" t="s">
        <v>88</v>
      </c>
      <c r="BF7" s="102"/>
      <c r="BG7" s="103"/>
      <c r="BH7" s="90" t="s">
        <v>89</v>
      </c>
      <c r="BI7" s="87"/>
    </row>
    <row r="8" spans="1:61" s="49" customFormat="1" ht="60.75" customHeight="1">
      <c r="A8" s="82"/>
      <c r="B8" s="82"/>
      <c r="C8" s="78"/>
      <c r="D8" s="78"/>
      <c r="E8" s="78"/>
      <c r="F8" s="82"/>
      <c r="G8" s="82"/>
      <c r="H8" s="82"/>
      <c r="I8" s="78"/>
      <c r="J8" s="79"/>
      <c r="K8" s="79"/>
      <c r="L8" s="78"/>
      <c r="M8" s="85"/>
      <c r="N8" s="78"/>
      <c r="O8" s="78"/>
      <c r="P8" s="50" t="s">
        <v>52</v>
      </c>
      <c r="Q8" s="50" t="s">
        <v>53</v>
      </c>
      <c r="R8" s="78"/>
      <c r="S8" s="50" t="s">
        <v>25</v>
      </c>
      <c r="T8" s="50" t="s">
        <v>26</v>
      </c>
      <c r="U8" s="50" t="s">
        <v>27</v>
      </c>
      <c r="V8" s="50" t="s">
        <v>28</v>
      </c>
      <c r="W8" s="50" t="s">
        <v>45</v>
      </c>
      <c r="X8" s="79"/>
      <c r="Y8" s="50" t="s">
        <v>52</v>
      </c>
      <c r="Z8" s="50" t="s">
        <v>53</v>
      </c>
      <c r="AA8" s="50" t="s">
        <v>52</v>
      </c>
      <c r="AB8" s="50" t="s">
        <v>53</v>
      </c>
      <c r="AC8" s="82"/>
      <c r="AD8" s="78"/>
      <c r="AE8" s="78"/>
      <c r="AF8" s="78"/>
      <c r="AG8" s="79"/>
      <c r="AH8" s="92"/>
      <c r="AI8" s="79"/>
      <c r="AJ8" s="79"/>
      <c r="AK8" s="78"/>
      <c r="AL8" s="79"/>
      <c r="AM8" s="50" t="s">
        <v>43</v>
      </c>
      <c r="AN8" s="50" t="s">
        <v>36</v>
      </c>
      <c r="AO8" s="78"/>
      <c r="AP8" s="50" t="s">
        <v>35</v>
      </c>
      <c r="AQ8" s="50" t="s">
        <v>36</v>
      </c>
      <c r="AR8" s="80"/>
      <c r="AS8" s="79"/>
      <c r="AT8" s="96"/>
      <c r="AU8" s="89"/>
      <c r="AV8" s="82"/>
      <c r="AW8" s="82"/>
      <c r="AX8" s="82"/>
      <c r="AY8" s="91"/>
      <c r="AZ8" s="91"/>
      <c r="BA8" s="91"/>
      <c r="BB8" s="98"/>
      <c r="BC8" s="98"/>
      <c r="BD8" s="100"/>
      <c r="BE8" s="51" t="s">
        <v>90</v>
      </c>
      <c r="BF8" s="52" t="s">
        <v>91</v>
      </c>
      <c r="BG8" s="52" t="s">
        <v>92</v>
      </c>
      <c r="BH8" s="91"/>
      <c r="BI8" s="88"/>
    </row>
    <row r="9" spans="1:61" s="55" customFormat="1" ht="12.75">
      <c r="A9" s="53">
        <v>1</v>
      </c>
      <c r="B9" s="53">
        <v>2</v>
      </c>
      <c r="C9" s="53">
        <v>3</v>
      </c>
      <c r="D9" s="53">
        <v>4</v>
      </c>
      <c r="E9" s="53">
        <v>5</v>
      </c>
      <c r="F9" s="53">
        <v>6</v>
      </c>
      <c r="G9" s="53">
        <v>7</v>
      </c>
      <c r="H9" s="53">
        <v>8</v>
      </c>
      <c r="I9" s="53">
        <v>9</v>
      </c>
      <c r="J9" s="53">
        <v>10</v>
      </c>
      <c r="K9" s="53">
        <v>11</v>
      </c>
      <c r="L9" s="53">
        <v>12</v>
      </c>
      <c r="M9" s="53">
        <v>13</v>
      </c>
      <c r="N9" s="53">
        <v>14</v>
      </c>
      <c r="O9" s="53">
        <v>15</v>
      </c>
      <c r="P9" s="54">
        <v>16</v>
      </c>
      <c r="Q9" s="54">
        <v>17</v>
      </c>
      <c r="R9" s="54">
        <v>18</v>
      </c>
      <c r="S9" s="54">
        <v>19</v>
      </c>
      <c r="T9" s="54">
        <v>20</v>
      </c>
      <c r="U9" s="54">
        <v>21</v>
      </c>
      <c r="V9" s="54">
        <v>22</v>
      </c>
      <c r="W9" s="54">
        <v>23</v>
      </c>
      <c r="X9" s="54">
        <v>24</v>
      </c>
      <c r="Y9" s="54">
        <v>25</v>
      </c>
      <c r="Z9" s="54">
        <v>26</v>
      </c>
      <c r="AA9" s="54">
        <v>27</v>
      </c>
      <c r="AB9" s="54">
        <v>28</v>
      </c>
      <c r="AC9" s="54">
        <v>29</v>
      </c>
      <c r="AD9" s="54">
        <v>30</v>
      </c>
      <c r="AE9" s="54">
        <v>31</v>
      </c>
      <c r="AF9" s="54">
        <v>32</v>
      </c>
      <c r="AG9" s="53">
        <v>33</v>
      </c>
      <c r="AH9" s="54">
        <v>34</v>
      </c>
      <c r="AI9" s="54">
        <v>35</v>
      </c>
      <c r="AJ9" s="54">
        <v>36</v>
      </c>
      <c r="AK9" s="54">
        <v>37</v>
      </c>
      <c r="AL9" s="54">
        <v>38</v>
      </c>
      <c r="AM9" s="54">
        <v>39</v>
      </c>
      <c r="AN9" s="54">
        <v>40</v>
      </c>
      <c r="AO9" s="54">
        <v>41</v>
      </c>
      <c r="AP9" s="54">
        <v>42</v>
      </c>
      <c r="AQ9" s="54">
        <v>43</v>
      </c>
      <c r="AR9" s="54">
        <v>44</v>
      </c>
      <c r="AS9" s="54">
        <v>45</v>
      </c>
      <c r="AT9" s="54">
        <v>46</v>
      </c>
      <c r="AU9" s="54">
        <v>47</v>
      </c>
      <c r="AV9" s="54">
        <v>48</v>
      </c>
      <c r="AW9" s="54">
        <v>49</v>
      </c>
      <c r="AX9" s="54">
        <v>50</v>
      </c>
      <c r="AY9" s="54">
        <v>51</v>
      </c>
      <c r="AZ9" s="54">
        <v>52</v>
      </c>
      <c r="BA9" s="54">
        <v>53</v>
      </c>
      <c r="BB9" s="54">
        <v>54</v>
      </c>
      <c r="BC9" s="54">
        <v>55</v>
      </c>
      <c r="BD9" s="54">
        <v>56</v>
      </c>
      <c r="BE9" s="54">
        <v>57</v>
      </c>
      <c r="BF9" s="54">
        <v>58</v>
      </c>
      <c r="BG9" s="54">
        <v>59</v>
      </c>
      <c r="BH9" s="54">
        <v>62</v>
      </c>
      <c r="BI9" s="54">
        <v>63</v>
      </c>
    </row>
    <row r="10" spans="1:61" ht="30">
      <c r="A10" s="56" t="s">
        <v>127</v>
      </c>
      <c r="B10" s="57" t="s">
        <v>120</v>
      </c>
      <c r="C10" s="75" t="s">
        <v>218</v>
      </c>
      <c r="D10" s="76"/>
      <c r="E10" s="77"/>
      <c r="F10" s="8" t="s">
        <v>118</v>
      </c>
      <c r="G10" s="8">
        <v>2320212</v>
      </c>
      <c r="H10" s="59" t="s">
        <v>120</v>
      </c>
      <c r="I10" s="58" t="s">
        <v>119</v>
      </c>
      <c r="J10" s="59"/>
      <c r="K10" s="59" t="s">
        <v>121</v>
      </c>
      <c r="L10" s="60" t="s">
        <v>122</v>
      </c>
      <c r="M10" s="59" t="s">
        <v>128</v>
      </c>
      <c r="N10" s="69" t="s">
        <v>106</v>
      </c>
      <c r="O10" s="68" t="s">
        <v>123</v>
      </c>
      <c r="P10" s="74">
        <v>2500</v>
      </c>
      <c r="Q10" s="74">
        <f>P10*1.18</f>
        <v>2950</v>
      </c>
      <c r="R10" s="61">
        <f>P10/(T10*U10*V10*W10)/X10</f>
        <v>2170.0648396917686</v>
      </c>
      <c r="S10" s="62"/>
      <c r="T10" s="62">
        <v>1.0840000000000001</v>
      </c>
      <c r="U10" s="62">
        <v>1.0509999999999999</v>
      </c>
      <c r="V10" s="62">
        <v>1.0669999999999999</v>
      </c>
      <c r="W10" s="62">
        <v>1.0529999999999999</v>
      </c>
      <c r="X10" s="61">
        <v>0.9</v>
      </c>
      <c r="Y10" s="61">
        <f>R10*(T10*U10*V10*W10)*X10</f>
        <v>2500.0000000000005</v>
      </c>
      <c r="Z10" s="61">
        <f>Y10*1.18</f>
        <v>2950.0000000000005</v>
      </c>
      <c r="AA10" s="61">
        <f>Y10</f>
        <v>2500.0000000000005</v>
      </c>
      <c r="AB10" s="61">
        <f>Z10</f>
        <v>2950.0000000000005</v>
      </c>
      <c r="AC10" s="61" t="s">
        <v>139</v>
      </c>
      <c r="AD10" s="61" t="s">
        <v>219</v>
      </c>
      <c r="AE10" s="61" t="s">
        <v>227</v>
      </c>
      <c r="AF10" s="61" t="s">
        <v>130</v>
      </c>
      <c r="AG10" s="59" t="s">
        <v>131</v>
      </c>
      <c r="AH10" s="59" t="s">
        <v>132</v>
      </c>
      <c r="AI10" s="61"/>
      <c r="AJ10" s="61"/>
      <c r="AK10" s="61"/>
      <c r="AL10" s="61"/>
      <c r="AM10" s="61"/>
      <c r="AN10" s="61" t="s">
        <v>133</v>
      </c>
      <c r="AO10" s="63">
        <f>Q10*1000/30.4</f>
        <v>97039.473684210534</v>
      </c>
      <c r="AP10" s="64" t="s">
        <v>134</v>
      </c>
      <c r="AQ10" s="65" t="s">
        <v>220</v>
      </c>
      <c r="AR10" s="61"/>
      <c r="AS10" s="61" t="s">
        <v>135</v>
      </c>
      <c r="AT10" s="57">
        <v>2014</v>
      </c>
      <c r="AU10" s="57">
        <v>2014</v>
      </c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</row>
    <row r="11" spans="1:61" ht="30">
      <c r="A11" s="56" t="s">
        <v>127</v>
      </c>
      <c r="B11" s="57">
        <f>B10+1</f>
        <v>2</v>
      </c>
      <c r="C11" s="75" t="s">
        <v>218</v>
      </c>
      <c r="D11" s="76"/>
      <c r="E11" s="77"/>
      <c r="F11" s="8" t="s">
        <v>136</v>
      </c>
      <c r="G11" s="8">
        <v>3430111</v>
      </c>
      <c r="H11" s="59" t="s">
        <v>120</v>
      </c>
      <c r="I11" s="58" t="s">
        <v>137</v>
      </c>
      <c r="J11" s="59"/>
      <c r="K11" s="59" t="s">
        <v>121</v>
      </c>
      <c r="L11" s="60" t="s">
        <v>122</v>
      </c>
      <c r="M11" s="59" t="s">
        <v>138</v>
      </c>
      <c r="N11" s="69" t="s">
        <v>107</v>
      </c>
      <c r="O11" s="68" t="s">
        <v>123</v>
      </c>
      <c r="P11" s="74">
        <v>500</v>
      </c>
      <c r="Q11" s="74">
        <f>P11*1.18</f>
        <v>590</v>
      </c>
      <c r="R11" s="61">
        <f t="shared" ref="R11:R30" si="0">P11/(T11*U11*V11*W11)/X11</f>
        <v>434.01296793835365</v>
      </c>
      <c r="S11" s="62"/>
      <c r="T11" s="62">
        <v>1.0840000000000001</v>
      </c>
      <c r="U11" s="62">
        <v>1.0509999999999999</v>
      </c>
      <c r="V11" s="62">
        <v>1.0669999999999999</v>
      </c>
      <c r="W11" s="62">
        <v>1.0529999999999999</v>
      </c>
      <c r="X11" s="61">
        <v>0.9</v>
      </c>
      <c r="Y11" s="61">
        <f t="shared" ref="Y11:Y30" si="1">R11*(T11*U11*V11*W11)*X11</f>
        <v>500</v>
      </c>
      <c r="Z11" s="61">
        <f t="shared" ref="Z11:Z30" si="2">Y11*1.18</f>
        <v>590</v>
      </c>
      <c r="AA11" s="61">
        <f t="shared" ref="AA11:AB30" si="3">Y11</f>
        <v>500</v>
      </c>
      <c r="AB11" s="61">
        <f t="shared" si="3"/>
        <v>590</v>
      </c>
      <c r="AC11" s="61" t="s">
        <v>139</v>
      </c>
      <c r="AD11" s="61" t="s">
        <v>219</v>
      </c>
      <c r="AE11" s="61" t="s">
        <v>227</v>
      </c>
      <c r="AF11" s="61" t="s">
        <v>130</v>
      </c>
      <c r="AG11" s="59" t="s">
        <v>131</v>
      </c>
      <c r="AH11" s="59" t="s">
        <v>132</v>
      </c>
      <c r="AI11" s="61"/>
      <c r="AJ11" s="61"/>
      <c r="AK11" s="61"/>
      <c r="AL11" s="61"/>
      <c r="AM11" s="61"/>
      <c r="AN11" s="61"/>
      <c r="AO11" s="63"/>
      <c r="AP11" s="64" t="s">
        <v>134</v>
      </c>
      <c r="AQ11" s="65" t="s">
        <v>220</v>
      </c>
      <c r="AR11" s="61"/>
      <c r="AS11" s="61" t="s">
        <v>135</v>
      </c>
      <c r="AT11" s="57">
        <v>2014</v>
      </c>
      <c r="AU11" s="57">
        <v>2014</v>
      </c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</row>
    <row r="12" spans="1:61" ht="30">
      <c r="A12" s="56" t="s">
        <v>140</v>
      </c>
      <c r="B12" s="57">
        <f t="shared" ref="B12:B30" si="4">B11+1</f>
        <v>3</v>
      </c>
      <c r="C12" s="75" t="s">
        <v>218</v>
      </c>
      <c r="D12" s="76"/>
      <c r="E12" s="77"/>
      <c r="F12" s="8" t="s">
        <v>141</v>
      </c>
      <c r="G12" s="8">
        <v>3699010</v>
      </c>
      <c r="H12" s="59" t="s">
        <v>120</v>
      </c>
      <c r="I12" s="58" t="s">
        <v>142</v>
      </c>
      <c r="J12" s="59"/>
      <c r="K12" s="59" t="s">
        <v>121</v>
      </c>
      <c r="L12" s="60" t="s">
        <v>122</v>
      </c>
      <c r="M12" s="59" t="s">
        <v>143</v>
      </c>
      <c r="N12" s="69" t="s">
        <v>144</v>
      </c>
      <c r="O12" s="68" t="s">
        <v>123</v>
      </c>
      <c r="P12" s="74">
        <v>184</v>
      </c>
      <c r="Q12" s="74">
        <f>P12*1.18</f>
        <v>217.11999999999998</v>
      </c>
      <c r="R12" s="61">
        <f t="shared" si="0"/>
        <v>159.71677220131417</v>
      </c>
      <c r="S12" s="62"/>
      <c r="T12" s="62">
        <v>1.0840000000000001</v>
      </c>
      <c r="U12" s="62">
        <v>1.0509999999999999</v>
      </c>
      <c r="V12" s="62">
        <v>1.0669999999999999</v>
      </c>
      <c r="W12" s="62">
        <v>1.0529999999999999</v>
      </c>
      <c r="X12" s="61">
        <v>0.9</v>
      </c>
      <c r="Y12" s="61">
        <f t="shared" si="1"/>
        <v>184.00000000000003</v>
      </c>
      <c r="Z12" s="61">
        <f t="shared" si="2"/>
        <v>217.12000000000003</v>
      </c>
      <c r="AA12" s="61">
        <f t="shared" si="3"/>
        <v>184.00000000000003</v>
      </c>
      <c r="AB12" s="61">
        <f t="shared" si="3"/>
        <v>217.12000000000003</v>
      </c>
      <c r="AC12" s="61" t="s">
        <v>139</v>
      </c>
      <c r="AD12" s="61" t="s">
        <v>219</v>
      </c>
      <c r="AE12" s="61" t="s">
        <v>227</v>
      </c>
      <c r="AF12" s="61" t="s">
        <v>130</v>
      </c>
      <c r="AG12" s="59" t="s">
        <v>131</v>
      </c>
      <c r="AH12" s="59" t="s">
        <v>132</v>
      </c>
      <c r="AI12" s="61"/>
      <c r="AJ12" s="61"/>
      <c r="AK12" s="61"/>
      <c r="AL12" s="61"/>
      <c r="AM12" s="61"/>
      <c r="AN12" s="61"/>
      <c r="AO12" s="63"/>
      <c r="AP12" s="64" t="s">
        <v>134</v>
      </c>
      <c r="AQ12" s="65" t="s">
        <v>220</v>
      </c>
      <c r="AR12" s="61"/>
      <c r="AS12" s="61" t="s">
        <v>135</v>
      </c>
      <c r="AT12" s="57">
        <v>2014</v>
      </c>
      <c r="AU12" s="57">
        <v>2014</v>
      </c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</row>
    <row r="13" spans="1:61" ht="30">
      <c r="A13" s="56" t="s">
        <v>140</v>
      </c>
      <c r="B13" s="57">
        <f t="shared" si="4"/>
        <v>4</v>
      </c>
      <c r="C13" s="75" t="s">
        <v>218</v>
      </c>
      <c r="D13" s="76"/>
      <c r="E13" s="77"/>
      <c r="F13" s="8" t="s">
        <v>141</v>
      </c>
      <c r="G13" s="8">
        <v>2109311</v>
      </c>
      <c r="H13" s="59" t="s">
        <v>120</v>
      </c>
      <c r="I13" s="58" t="s">
        <v>145</v>
      </c>
      <c r="J13" s="59"/>
      <c r="K13" s="59" t="s">
        <v>121</v>
      </c>
      <c r="L13" s="60" t="s">
        <v>122</v>
      </c>
      <c r="M13" s="59" t="s">
        <v>143</v>
      </c>
      <c r="N13" s="69" t="s">
        <v>144</v>
      </c>
      <c r="O13" s="68" t="s">
        <v>123</v>
      </c>
      <c r="P13" s="74">
        <v>396</v>
      </c>
      <c r="Q13" s="74">
        <f>P13*1.18</f>
        <v>467.28</v>
      </c>
      <c r="R13" s="61">
        <f t="shared" si="0"/>
        <v>343.7382706071761</v>
      </c>
      <c r="S13" s="62"/>
      <c r="T13" s="62">
        <v>1.0840000000000001</v>
      </c>
      <c r="U13" s="62">
        <v>1.0509999999999999</v>
      </c>
      <c r="V13" s="62">
        <v>1.0669999999999999</v>
      </c>
      <c r="W13" s="62">
        <v>1.0529999999999999</v>
      </c>
      <c r="X13" s="61">
        <v>0.9</v>
      </c>
      <c r="Y13" s="61">
        <f t="shared" si="1"/>
        <v>396</v>
      </c>
      <c r="Z13" s="61">
        <f t="shared" si="2"/>
        <v>467.28</v>
      </c>
      <c r="AA13" s="61">
        <f t="shared" si="3"/>
        <v>396</v>
      </c>
      <c r="AB13" s="61">
        <f t="shared" si="3"/>
        <v>467.28</v>
      </c>
      <c r="AC13" s="61" t="s">
        <v>139</v>
      </c>
      <c r="AD13" s="61" t="s">
        <v>219</v>
      </c>
      <c r="AE13" s="61" t="s">
        <v>227</v>
      </c>
      <c r="AF13" s="61" t="s">
        <v>130</v>
      </c>
      <c r="AG13" s="59" t="s">
        <v>131</v>
      </c>
      <c r="AH13" s="59" t="s">
        <v>132</v>
      </c>
      <c r="AI13" s="61"/>
      <c r="AJ13" s="61"/>
      <c r="AK13" s="61"/>
      <c r="AL13" s="61"/>
      <c r="AM13" s="61"/>
      <c r="AN13" s="61" t="s">
        <v>146</v>
      </c>
      <c r="AO13" s="63">
        <f>Q13*1000/(140*1.06)</f>
        <v>3148.7870619946088</v>
      </c>
      <c r="AP13" s="64" t="s">
        <v>134</v>
      </c>
      <c r="AQ13" s="65" t="s">
        <v>220</v>
      </c>
      <c r="AR13" s="61"/>
      <c r="AS13" s="61" t="s">
        <v>135</v>
      </c>
      <c r="AT13" s="57">
        <v>2014</v>
      </c>
      <c r="AU13" s="57">
        <v>2014</v>
      </c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</row>
    <row r="14" spans="1:61" ht="30">
      <c r="A14" s="56" t="s">
        <v>140</v>
      </c>
      <c r="B14" s="57">
        <f t="shared" si="4"/>
        <v>5</v>
      </c>
      <c r="C14" s="75" t="s">
        <v>218</v>
      </c>
      <c r="D14" s="76"/>
      <c r="E14" s="77"/>
      <c r="F14" s="8" t="s">
        <v>147</v>
      </c>
      <c r="G14" s="8">
        <v>2424830</v>
      </c>
      <c r="H14" s="59" t="s">
        <v>120</v>
      </c>
      <c r="I14" s="58" t="s">
        <v>113</v>
      </c>
      <c r="J14" s="59"/>
      <c r="K14" s="59" t="s">
        <v>121</v>
      </c>
      <c r="L14" s="60" t="s">
        <v>122</v>
      </c>
      <c r="M14" s="59" t="s">
        <v>148</v>
      </c>
      <c r="N14" s="69" t="s">
        <v>149</v>
      </c>
      <c r="O14" s="68" t="s">
        <v>123</v>
      </c>
      <c r="P14" s="74">
        <v>140</v>
      </c>
      <c r="Q14" s="74">
        <f t="shared" ref="Q14" si="5">P14*1.18</f>
        <v>165.2</v>
      </c>
      <c r="R14" s="61">
        <f t="shared" si="0"/>
        <v>121.52363102273902</v>
      </c>
      <c r="S14" s="62"/>
      <c r="T14" s="62">
        <v>1.0840000000000001</v>
      </c>
      <c r="U14" s="62">
        <v>1.0509999999999999</v>
      </c>
      <c r="V14" s="62">
        <v>1.0669999999999999</v>
      </c>
      <c r="W14" s="62">
        <v>1.0529999999999999</v>
      </c>
      <c r="X14" s="61">
        <v>0.9</v>
      </c>
      <c r="Y14" s="61">
        <f t="shared" si="1"/>
        <v>140</v>
      </c>
      <c r="Z14" s="61">
        <f t="shared" si="2"/>
        <v>165.2</v>
      </c>
      <c r="AA14" s="61">
        <f t="shared" si="3"/>
        <v>140</v>
      </c>
      <c r="AB14" s="61">
        <f t="shared" si="3"/>
        <v>165.2</v>
      </c>
      <c r="AC14" s="61" t="s">
        <v>139</v>
      </c>
      <c r="AD14" s="61" t="s">
        <v>219</v>
      </c>
      <c r="AE14" s="61" t="s">
        <v>227</v>
      </c>
      <c r="AF14" s="61" t="s">
        <v>130</v>
      </c>
      <c r="AG14" s="59" t="s">
        <v>131</v>
      </c>
      <c r="AH14" s="59" t="s">
        <v>132</v>
      </c>
      <c r="AI14" s="61"/>
      <c r="AJ14" s="61"/>
      <c r="AK14" s="61"/>
      <c r="AL14" s="61"/>
      <c r="AM14" s="61"/>
      <c r="AN14" s="61"/>
      <c r="AO14" s="66"/>
      <c r="AP14" s="64" t="s">
        <v>134</v>
      </c>
      <c r="AQ14" s="65" t="s">
        <v>220</v>
      </c>
      <c r="AR14" s="61"/>
      <c r="AS14" s="61" t="s">
        <v>135</v>
      </c>
      <c r="AT14" s="57">
        <v>2014</v>
      </c>
      <c r="AU14" s="57">
        <v>2014</v>
      </c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</row>
    <row r="15" spans="1:61" ht="30">
      <c r="A15" s="56" t="s">
        <v>127</v>
      </c>
      <c r="B15" s="57">
        <f t="shared" si="4"/>
        <v>6</v>
      </c>
      <c r="C15" s="75" t="s">
        <v>218</v>
      </c>
      <c r="D15" s="76"/>
      <c r="E15" s="77"/>
      <c r="F15" s="8" t="s">
        <v>150</v>
      </c>
      <c r="G15" s="8">
        <v>5020510</v>
      </c>
      <c r="H15" s="59" t="s">
        <v>120</v>
      </c>
      <c r="I15" s="58" t="s">
        <v>151</v>
      </c>
      <c r="J15" s="59"/>
      <c r="K15" s="59" t="s">
        <v>100</v>
      </c>
      <c r="L15" s="60" t="s">
        <v>122</v>
      </c>
      <c r="M15" s="59" t="s">
        <v>152</v>
      </c>
      <c r="N15" s="69" t="s">
        <v>109</v>
      </c>
      <c r="O15" s="68" t="s">
        <v>123</v>
      </c>
      <c r="P15" s="74">
        <v>468</v>
      </c>
      <c r="Q15" s="74">
        <f>P15*1.18</f>
        <v>552.24</v>
      </c>
      <c r="R15" s="61">
        <f t="shared" si="0"/>
        <v>406.23613799029903</v>
      </c>
      <c r="S15" s="62"/>
      <c r="T15" s="62">
        <v>1.0840000000000001</v>
      </c>
      <c r="U15" s="62">
        <v>1.0509999999999999</v>
      </c>
      <c r="V15" s="62">
        <v>1.0669999999999999</v>
      </c>
      <c r="W15" s="62">
        <v>1.0529999999999999</v>
      </c>
      <c r="X15" s="61">
        <v>0.9</v>
      </c>
      <c r="Y15" s="61">
        <f t="shared" si="1"/>
        <v>468</v>
      </c>
      <c r="Z15" s="61">
        <f t="shared" si="2"/>
        <v>552.24</v>
      </c>
      <c r="AA15" s="61">
        <f t="shared" si="3"/>
        <v>468</v>
      </c>
      <c r="AB15" s="61">
        <f t="shared" si="3"/>
        <v>552.24</v>
      </c>
      <c r="AC15" s="61" t="s">
        <v>129</v>
      </c>
      <c r="AD15" s="61" t="s">
        <v>219</v>
      </c>
      <c r="AE15" s="61" t="s">
        <v>227</v>
      </c>
      <c r="AF15" s="61" t="s">
        <v>130</v>
      </c>
      <c r="AG15" s="59" t="s">
        <v>131</v>
      </c>
      <c r="AH15" s="59" t="s">
        <v>132</v>
      </c>
      <c r="AI15" s="61"/>
      <c r="AJ15" s="61"/>
      <c r="AK15" s="61"/>
      <c r="AL15" s="61"/>
      <c r="AM15" s="61"/>
      <c r="AN15" s="61"/>
      <c r="AO15" s="66"/>
      <c r="AP15" s="64" t="s">
        <v>134</v>
      </c>
      <c r="AQ15" s="65" t="s">
        <v>220</v>
      </c>
      <c r="AR15" s="61"/>
      <c r="AS15" s="61" t="s">
        <v>135</v>
      </c>
      <c r="AT15" s="57">
        <v>2014</v>
      </c>
      <c r="AU15" s="57">
        <v>2014</v>
      </c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</row>
    <row r="16" spans="1:61" ht="30">
      <c r="A16" s="56" t="s">
        <v>153</v>
      </c>
      <c r="B16" s="57">
        <f t="shared" si="4"/>
        <v>7</v>
      </c>
      <c r="C16" s="75" t="s">
        <v>218</v>
      </c>
      <c r="D16" s="76"/>
      <c r="E16" s="77"/>
      <c r="F16" s="8" t="s">
        <v>154</v>
      </c>
      <c r="G16" s="8">
        <v>7250030</v>
      </c>
      <c r="H16" s="59" t="s">
        <v>120</v>
      </c>
      <c r="I16" s="58" t="s">
        <v>155</v>
      </c>
      <c r="J16" s="59"/>
      <c r="K16" s="59" t="s">
        <v>100</v>
      </c>
      <c r="L16" s="60" t="s">
        <v>122</v>
      </c>
      <c r="M16" s="59" t="s">
        <v>156</v>
      </c>
      <c r="N16" s="69" t="s">
        <v>157</v>
      </c>
      <c r="O16" s="68" t="s">
        <v>123</v>
      </c>
      <c r="P16" s="74">
        <v>370</v>
      </c>
      <c r="Q16" s="74">
        <f>P16*1.18</f>
        <v>436.59999999999997</v>
      </c>
      <c r="R16" s="61">
        <f t="shared" si="0"/>
        <v>321.16959627438172</v>
      </c>
      <c r="S16" s="62"/>
      <c r="T16" s="62">
        <v>1.0840000000000001</v>
      </c>
      <c r="U16" s="62">
        <v>1.0509999999999999</v>
      </c>
      <c r="V16" s="62">
        <v>1.0669999999999999</v>
      </c>
      <c r="W16" s="62">
        <v>1.0529999999999999</v>
      </c>
      <c r="X16" s="61">
        <v>0.9</v>
      </c>
      <c r="Y16" s="61">
        <f t="shared" si="1"/>
        <v>370</v>
      </c>
      <c r="Z16" s="61">
        <f t="shared" si="2"/>
        <v>436.59999999999997</v>
      </c>
      <c r="AA16" s="61">
        <f t="shared" si="3"/>
        <v>370</v>
      </c>
      <c r="AB16" s="61">
        <f t="shared" si="3"/>
        <v>436.59999999999997</v>
      </c>
      <c r="AC16" s="61" t="s">
        <v>129</v>
      </c>
      <c r="AD16" s="61" t="s">
        <v>219</v>
      </c>
      <c r="AE16" s="61" t="s">
        <v>227</v>
      </c>
      <c r="AF16" s="61" t="s">
        <v>130</v>
      </c>
      <c r="AG16" s="59" t="s">
        <v>158</v>
      </c>
      <c r="AH16" s="59" t="s">
        <v>159</v>
      </c>
      <c r="AI16" s="61"/>
      <c r="AJ16" s="61"/>
      <c r="AK16" s="61"/>
      <c r="AL16" s="61"/>
      <c r="AM16" s="61"/>
      <c r="AN16" s="61"/>
      <c r="AO16" s="66"/>
      <c r="AP16" s="64" t="s">
        <v>134</v>
      </c>
      <c r="AQ16" s="65" t="s">
        <v>220</v>
      </c>
      <c r="AR16" s="61"/>
      <c r="AS16" s="61" t="s">
        <v>135</v>
      </c>
      <c r="AT16" s="57">
        <v>2014</v>
      </c>
      <c r="AU16" s="57">
        <v>2014</v>
      </c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</row>
    <row r="17" spans="1:61" ht="30">
      <c r="A17" s="56" t="s">
        <v>153</v>
      </c>
      <c r="B17" s="57">
        <f t="shared" si="4"/>
        <v>8</v>
      </c>
      <c r="C17" s="75" t="s">
        <v>218</v>
      </c>
      <c r="D17" s="76"/>
      <c r="E17" s="77"/>
      <c r="F17" s="59" t="s">
        <v>160</v>
      </c>
      <c r="G17" s="8">
        <v>3020365</v>
      </c>
      <c r="H17" s="59" t="s">
        <v>120</v>
      </c>
      <c r="I17" s="58" t="s">
        <v>161</v>
      </c>
      <c r="J17" s="59"/>
      <c r="K17" s="59" t="s">
        <v>121</v>
      </c>
      <c r="L17" s="60" t="s">
        <v>122</v>
      </c>
      <c r="M17" s="59" t="s">
        <v>162</v>
      </c>
      <c r="N17" s="69" t="s">
        <v>163</v>
      </c>
      <c r="O17" s="68" t="s">
        <v>123</v>
      </c>
      <c r="P17" s="74">
        <v>640</v>
      </c>
      <c r="Q17" s="74">
        <f>P17*1.18</f>
        <v>755.19999999999993</v>
      </c>
      <c r="R17" s="61">
        <f t="shared" si="0"/>
        <v>555.53659896109275</v>
      </c>
      <c r="S17" s="62"/>
      <c r="T17" s="62">
        <v>1.0840000000000001</v>
      </c>
      <c r="U17" s="62">
        <v>1.0509999999999999</v>
      </c>
      <c r="V17" s="62">
        <v>1.0669999999999999</v>
      </c>
      <c r="W17" s="62">
        <v>1.0529999999999999</v>
      </c>
      <c r="X17" s="61">
        <v>0.9</v>
      </c>
      <c r="Y17" s="61">
        <f t="shared" si="1"/>
        <v>640.00000000000011</v>
      </c>
      <c r="Z17" s="61">
        <f t="shared" si="2"/>
        <v>755.2</v>
      </c>
      <c r="AA17" s="61">
        <f t="shared" si="3"/>
        <v>640.00000000000011</v>
      </c>
      <c r="AB17" s="61">
        <f t="shared" si="3"/>
        <v>755.2</v>
      </c>
      <c r="AC17" s="61" t="s">
        <v>139</v>
      </c>
      <c r="AD17" s="61" t="s">
        <v>219</v>
      </c>
      <c r="AE17" s="61" t="s">
        <v>227</v>
      </c>
      <c r="AF17" s="61" t="s">
        <v>130</v>
      </c>
      <c r="AG17" s="59" t="s">
        <v>158</v>
      </c>
      <c r="AH17" s="59" t="s">
        <v>159</v>
      </c>
      <c r="AI17" s="61"/>
      <c r="AJ17" s="61"/>
      <c r="AK17" s="61"/>
      <c r="AL17" s="61"/>
      <c r="AM17" s="61"/>
      <c r="AN17" s="61"/>
      <c r="AO17" s="66"/>
      <c r="AP17" s="64" t="s">
        <v>134</v>
      </c>
      <c r="AQ17" s="65" t="s">
        <v>220</v>
      </c>
      <c r="AR17" s="61"/>
      <c r="AS17" s="61" t="s">
        <v>135</v>
      </c>
      <c r="AT17" s="57">
        <v>2014</v>
      </c>
      <c r="AU17" s="57">
        <v>2014</v>
      </c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</row>
    <row r="18" spans="1:61" ht="15" customHeight="1">
      <c r="A18" s="56" t="s">
        <v>140</v>
      </c>
      <c r="B18" s="57">
        <f t="shared" si="4"/>
        <v>9</v>
      </c>
      <c r="C18" s="75" t="s">
        <v>218</v>
      </c>
      <c r="D18" s="76"/>
      <c r="E18" s="77"/>
      <c r="F18" s="59" t="s">
        <v>164</v>
      </c>
      <c r="G18" s="59" t="s">
        <v>165</v>
      </c>
      <c r="H18" s="59" t="s">
        <v>120</v>
      </c>
      <c r="I18" s="67" t="s">
        <v>166</v>
      </c>
      <c r="J18" s="68"/>
      <c r="K18" s="68" t="s">
        <v>100</v>
      </c>
      <c r="L18" s="69" t="s">
        <v>122</v>
      </c>
      <c r="M18" s="68" t="s">
        <v>167</v>
      </c>
      <c r="N18" s="69" t="s">
        <v>221</v>
      </c>
      <c r="O18" s="68" t="s">
        <v>123</v>
      </c>
      <c r="P18" s="74">
        <v>571.79999999999995</v>
      </c>
      <c r="Q18" s="74">
        <f t="shared" ref="Q18" si="6">P18</f>
        <v>571.79999999999995</v>
      </c>
      <c r="R18" s="61">
        <f t="shared" si="0"/>
        <v>496.33723013430119</v>
      </c>
      <c r="S18" s="62"/>
      <c r="T18" s="62">
        <v>1.0840000000000001</v>
      </c>
      <c r="U18" s="62">
        <v>1.0509999999999999</v>
      </c>
      <c r="V18" s="62">
        <v>1.0669999999999999</v>
      </c>
      <c r="W18" s="62">
        <v>1.0529999999999999</v>
      </c>
      <c r="X18" s="61">
        <v>0.9</v>
      </c>
      <c r="Y18" s="61">
        <f t="shared" si="1"/>
        <v>571.79999999999995</v>
      </c>
      <c r="Z18" s="61">
        <f t="shared" ref="Z18" si="7">Y18</f>
        <v>571.79999999999995</v>
      </c>
      <c r="AA18" s="61">
        <f t="shared" si="3"/>
        <v>571.79999999999995</v>
      </c>
      <c r="AB18" s="61">
        <f t="shared" si="3"/>
        <v>571.79999999999995</v>
      </c>
      <c r="AC18" s="61" t="s">
        <v>129</v>
      </c>
      <c r="AD18" s="61" t="s">
        <v>219</v>
      </c>
      <c r="AE18" s="61" t="s">
        <v>227</v>
      </c>
      <c r="AF18" s="61" t="s">
        <v>130</v>
      </c>
      <c r="AG18" s="59" t="s">
        <v>168</v>
      </c>
      <c r="AH18" s="59" t="s">
        <v>169</v>
      </c>
      <c r="AI18" s="61"/>
      <c r="AJ18" s="61"/>
      <c r="AK18" s="61"/>
      <c r="AL18" s="61"/>
      <c r="AM18" s="61"/>
      <c r="AN18" s="61"/>
      <c r="AO18" s="66"/>
      <c r="AP18" s="64" t="s">
        <v>134</v>
      </c>
      <c r="AQ18" s="65" t="s">
        <v>220</v>
      </c>
      <c r="AR18" s="61"/>
      <c r="AS18" s="61" t="s">
        <v>170</v>
      </c>
      <c r="AT18" s="57">
        <v>2014</v>
      </c>
      <c r="AU18" s="57">
        <v>2014</v>
      </c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</row>
    <row r="19" spans="1:61" ht="30">
      <c r="A19" s="56" t="s">
        <v>153</v>
      </c>
      <c r="B19" s="57">
        <f t="shared" si="4"/>
        <v>10</v>
      </c>
      <c r="C19" s="75" t="s">
        <v>218</v>
      </c>
      <c r="D19" s="76"/>
      <c r="E19" s="77"/>
      <c r="F19" s="8" t="s">
        <v>171</v>
      </c>
      <c r="G19" s="8">
        <v>3020000</v>
      </c>
      <c r="H19" s="59" t="s">
        <v>120</v>
      </c>
      <c r="I19" s="70" t="s">
        <v>226</v>
      </c>
      <c r="J19" s="59"/>
      <c r="K19" s="59" t="s">
        <v>121</v>
      </c>
      <c r="L19" s="60" t="s">
        <v>122</v>
      </c>
      <c r="M19" s="59" t="s">
        <v>172</v>
      </c>
      <c r="N19" s="69" t="s">
        <v>173</v>
      </c>
      <c r="O19" s="68" t="s">
        <v>123</v>
      </c>
      <c r="P19" s="74">
        <v>2511.482</v>
      </c>
      <c r="Q19" s="74">
        <f t="shared" ref="Q19:Q30" si="8">P19*1.18</f>
        <v>2963.5487599999997</v>
      </c>
      <c r="R19" s="61">
        <f t="shared" si="0"/>
        <v>2180.031513487505</v>
      </c>
      <c r="S19" s="62"/>
      <c r="T19" s="62">
        <v>1.0840000000000001</v>
      </c>
      <c r="U19" s="62">
        <v>1.0509999999999999</v>
      </c>
      <c r="V19" s="62">
        <v>1.0669999999999999</v>
      </c>
      <c r="W19" s="62">
        <v>1.0529999999999999</v>
      </c>
      <c r="X19" s="61">
        <v>0.9</v>
      </c>
      <c r="Y19" s="61">
        <f t="shared" si="1"/>
        <v>2511.482</v>
      </c>
      <c r="Z19" s="61">
        <f t="shared" si="2"/>
        <v>2963.5487599999997</v>
      </c>
      <c r="AA19" s="61">
        <f t="shared" si="3"/>
        <v>2511.482</v>
      </c>
      <c r="AB19" s="61">
        <f t="shared" si="3"/>
        <v>2963.5487599999997</v>
      </c>
      <c r="AC19" s="61" t="s">
        <v>139</v>
      </c>
      <c r="AD19" s="61" t="s">
        <v>219</v>
      </c>
      <c r="AE19" s="61" t="s">
        <v>227</v>
      </c>
      <c r="AF19" s="61" t="s">
        <v>130</v>
      </c>
      <c r="AG19" s="59" t="s">
        <v>158</v>
      </c>
      <c r="AH19" s="59" t="s">
        <v>159</v>
      </c>
      <c r="AI19" s="61"/>
      <c r="AJ19" s="61"/>
      <c r="AK19" s="61"/>
      <c r="AL19" s="61"/>
      <c r="AM19" s="61"/>
      <c r="AN19" s="61"/>
      <c r="AO19" s="66"/>
      <c r="AP19" s="64" t="s">
        <v>134</v>
      </c>
      <c r="AQ19" s="65" t="s">
        <v>220</v>
      </c>
      <c r="AR19" s="61"/>
      <c r="AS19" s="61" t="s">
        <v>135</v>
      </c>
      <c r="AT19" s="57">
        <v>2014</v>
      </c>
      <c r="AU19" s="57">
        <v>2014</v>
      </c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</row>
    <row r="20" spans="1:61" ht="30">
      <c r="A20" s="56" t="s">
        <v>140</v>
      </c>
      <c r="B20" s="57">
        <f t="shared" si="4"/>
        <v>11</v>
      </c>
      <c r="C20" s="75" t="s">
        <v>218</v>
      </c>
      <c r="D20" s="76"/>
      <c r="E20" s="77"/>
      <c r="F20" s="59" t="s">
        <v>177</v>
      </c>
      <c r="G20" s="59" t="s">
        <v>178</v>
      </c>
      <c r="H20" s="59" t="s">
        <v>120</v>
      </c>
      <c r="I20" s="58" t="s">
        <v>179</v>
      </c>
      <c r="J20" s="59"/>
      <c r="K20" s="59" t="s">
        <v>121</v>
      </c>
      <c r="L20" s="60" t="s">
        <v>122</v>
      </c>
      <c r="M20" s="59" t="s">
        <v>180</v>
      </c>
      <c r="N20" s="69" t="s">
        <v>108</v>
      </c>
      <c r="O20" s="68" t="s">
        <v>123</v>
      </c>
      <c r="P20" s="74">
        <v>900</v>
      </c>
      <c r="Q20" s="74">
        <f t="shared" si="8"/>
        <v>1062</v>
      </c>
      <c r="R20" s="61">
        <f t="shared" si="0"/>
        <v>781.22334228903651</v>
      </c>
      <c r="S20" s="62"/>
      <c r="T20" s="62">
        <v>1.0840000000000001</v>
      </c>
      <c r="U20" s="62">
        <v>1.0509999999999999</v>
      </c>
      <c r="V20" s="62">
        <v>1.0669999999999999</v>
      </c>
      <c r="W20" s="62">
        <v>1.0529999999999999</v>
      </c>
      <c r="X20" s="61">
        <v>0.9</v>
      </c>
      <c r="Y20" s="61">
        <f t="shared" si="1"/>
        <v>899.99999999999989</v>
      </c>
      <c r="Z20" s="61">
        <f t="shared" si="2"/>
        <v>1061.9999999999998</v>
      </c>
      <c r="AA20" s="61">
        <f t="shared" si="3"/>
        <v>899.99999999999989</v>
      </c>
      <c r="AB20" s="61">
        <f t="shared" si="3"/>
        <v>1061.9999999999998</v>
      </c>
      <c r="AC20" s="61" t="s">
        <v>139</v>
      </c>
      <c r="AD20" s="61" t="s">
        <v>219</v>
      </c>
      <c r="AE20" s="61" t="s">
        <v>227</v>
      </c>
      <c r="AF20" s="61" t="s">
        <v>130</v>
      </c>
      <c r="AG20" s="59" t="s">
        <v>181</v>
      </c>
      <c r="AH20" s="59" t="s">
        <v>182</v>
      </c>
      <c r="AI20" s="61"/>
      <c r="AJ20" s="61"/>
      <c r="AK20" s="61"/>
      <c r="AL20" s="61"/>
      <c r="AM20" s="61"/>
      <c r="AN20" s="61"/>
      <c r="AO20" s="66"/>
      <c r="AP20" s="64" t="s">
        <v>134</v>
      </c>
      <c r="AQ20" s="65" t="s">
        <v>220</v>
      </c>
      <c r="AR20" s="61"/>
      <c r="AS20" s="61" t="s">
        <v>135</v>
      </c>
      <c r="AT20" s="57">
        <v>2014</v>
      </c>
      <c r="AU20" s="57">
        <v>2014</v>
      </c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</row>
    <row r="21" spans="1:61" ht="30">
      <c r="A21" s="56" t="s">
        <v>140</v>
      </c>
      <c r="B21" s="57">
        <f t="shared" si="4"/>
        <v>12</v>
      </c>
      <c r="C21" s="75" t="s">
        <v>218</v>
      </c>
      <c r="D21" s="76"/>
      <c r="E21" s="77"/>
      <c r="F21" s="59" t="s">
        <v>177</v>
      </c>
      <c r="G21" s="59" t="s">
        <v>178</v>
      </c>
      <c r="H21" s="59" t="s">
        <v>120</v>
      </c>
      <c r="I21" s="58" t="s">
        <v>183</v>
      </c>
      <c r="J21" s="59"/>
      <c r="K21" s="59" t="s">
        <v>121</v>
      </c>
      <c r="L21" s="60" t="s">
        <v>122</v>
      </c>
      <c r="M21" s="59" t="s">
        <v>180</v>
      </c>
      <c r="N21" s="69" t="s">
        <v>108</v>
      </c>
      <c r="O21" s="68" t="s">
        <v>123</v>
      </c>
      <c r="P21" s="74">
        <v>347.39</v>
      </c>
      <c r="Q21" s="74">
        <f t="shared" si="8"/>
        <v>409.92019999999997</v>
      </c>
      <c r="R21" s="61">
        <f t="shared" si="0"/>
        <v>301.54352986420935</v>
      </c>
      <c r="S21" s="62"/>
      <c r="T21" s="62">
        <v>1.0840000000000001</v>
      </c>
      <c r="U21" s="62">
        <v>1.0509999999999999</v>
      </c>
      <c r="V21" s="62">
        <v>1.0669999999999999</v>
      </c>
      <c r="W21" s="62">
        <v>1.0529999999999999</v>
      </c>
      <c r="X21" s="61">
        <v>0.9</v>
      </c>
      <c r="Y21" s="61">
        <f t="shared" si="1"/>
        <v>347.39</v>
      </c>
      <c r="Z21" s="61">
        <f t="shared" si="2"/>
        <v>409.92019999999997</v>
      </c>
      <c r="AA21" s="61">
        <f t="shared" si="3"/>
        <v>347.39</v>
      </c>
      <c r="AB21" s="61">
        <f t="shared" si="3"/>
        <v>409.92019999999997</v>
      </c>
      <c r="AC21" s="61" t="s">
        <v>139</v>
      </c>
      <c r="AD21" s="61" t="s">
        <v>219</v>
      </c>
      <c r="AE21" s="61" t="s">
        <v>227</v>
      </c>
      <c r="AF21" s="61" t="s">
        <v>130</v>
      </c>
      <c r="AG21" s="59" t="s">
        <v>174</v>
      </c>
      <c r="AH21" s="59" t="s">
        <v>175</v>
      </c>
      <c r="AI21" s="61"/>
      <c r="AJ21" s="61"/>
      <c r="AK21" s="61"/>
      <c r="AL21" s="61"/>
      <c r="AM21" s="61"/>
      <c r="AN21" s="61"/>
      <c r="AO21" s="66"/>
      <c r="AP21" s="64" t="s">
        <v>134</v>
      </c>
      <c r="AQ21" s="65" t="s">
        <v>220</v>
      </c>
      <c r="AR21" s="61"/>
      <c r="AS21" s="61" t="s">
        <v>176</v>
      </c>
      <c r="AT21" s="57">
        <v>2014</v>
      </c>
      <c r="AU21" s="57">
        <v>2014</v>
      </c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</row>
    <row r="22" spans="1:61" ht="30">
      <c r="A22" s="56" t="s">
        <v>140</v>
      </c>
      <c r="B22" s="57">
        <f t="shared" si="4"/>
        <v>13</v>
      </c>
      <c r="C22" s="75" t="s">
        <v>218</v>
      </c>
      <c r="D22" s="76"/>
      <c r="E22" s="77"/>
      <c r="F22" s="8" t="s">
        <v>184</v>
      </c>
      <c r="G22" s="8">
        <v>2930012</v>
      </c>
      <c r="H22" s="59" t="s">
        <v>120</v>
      </c>
      <c r="I22" s="58" t="s">
        <v>187</v>
      </c>
      <c r="J22" s="59"/>
      <c r="K22" s="59" t="s">
        <v>100</v>
      </c>
      <c r="L22" s="60" t="s">
        <v>122</v>
      </c>
      <c r="M22" s="59" t="s">
        <v>188</v>
      </c>
      <c r="N22" s="69" t="s">
        <v>187</v>
      </c>
      <c r="O22" s="68" t="s">
        <v>123</v>
      </c>
      <c r="P22" s="74">
        <v>3144</v>
      </c>
      <c r="Q22" s="74">
        <f t="shared" ref="Q22" si="9">P22*1.18</f>
        <v>3709.9199999999996</v>
      </c>
      <c r="R22" s="61">
        <f t="shared" si="0"/>
        <v>2729.0735423963679</v>
      </c>
      <c r="S22" s="62"/>
      <c r="T22" s="62">
        <v>1.0840000000000001</v>
      </c>
      <c r="U22" s="62">
        <v>1.0509999999999999</v>
      </c>
      <c r="V22" s="62">
        <v>1.0669999999999999</v>
      </c>
      <c r="W22" s="62">
        <v>1.0529999999999999</v>
      </c>
      <c r="X22" s="61">
        <v>0.9</v>
      </c>
      <c r="Y22" s="61">
        <f t="shared" si="1"/>
        <v>3144</v>
      </c>
      <c r="Z22" s="61">
        <f t="shared" si="2"/>
        <v>3709.9199999999996</v>
      </c>
      <c r="AA22" s="61">
        <f t="shared" si="3"/>
        <v>3144</v>
      </c>
      <c r="AB22" s="61">
        <f t="shared" si="3"/>
        <v>3709.9199999999996</v>
      </c>
      <c r="AC22" s="61" t="s">
        <v>129</v>
      </c>
      <c r="AD22" s="61" t="s">
        <v>219</v>
      </c>
      <c r="AE22" s="61" t="s">
        <v>227</v>
      </c>
      <c r="AF22" s="61" t="s">
        <v>130</v>
      </c>
      <c r="AG22" s="59" t="s">
        <v>174</v>
      </c>
      <c r="AH22" s="59" t="s">
        <v>175</v>
      </c>
      <c r="AI22" s="61"/>
      <c r="AJ22" s="61"/>
      <c r="AK22" s="61"/>
      <c r="AL22" s="61"/>
      <c r="AM22" s="61"/>
      <c r="AN22" s="61"/>
      <c r="AO22" s="66"/>
      <c r="AP22" s="64" t="s">
        <v>134</v>
      </c>
      <c r="AQ22" s="65" t="s">
        <v>220</v>
      </c>
      <c r="AR22" s="61"/>
      <c r="AS22" s="61" t="s">
        <v>176</v>
      </c>
      <c r="AT22" s="57">
        <v>2014</v>
      </c>
      <c r="AU22" s="57">
        <v>2014</v>
      </c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</row>
    <row r="23" spans="1:61" ht="30">
      <c r="A23" s="56" t="s">
        <v>153</v>
      </c>
      <c r="B23" s="57">
        <f t="shared" si="4"/>
        <v>14</v>
      </c>
      <c r="C23" s="75" t="s">
        <v>218</v>
      </c>
      <c r="D23" s="76"/>
      <c r="E23" s="77"/>
      <c r="F23" s="71" t="s">
        <v>185</v>
      </c>
      <c r="G23" s="59" t="s">
        <v>186</v>
      </c>
      <c r="H23" s="59" t="s">
        <v>120</v>
      </c>
      <c r="I23" s="72" t="s">
        <v>222</v>
      </c>
      <c r="J23" s="59"/>
      <c r="K23" s="59" t="s">
        <v>100</v>
      </c>
      <c r="L23" s="60" t="s">
        <v>122</v>
      </c>
      <c r="M23" s="59" t="s">
        <v>188</v>
      </c>
      <c r="N23" s="69" t="s">
        <v>187</v>
      </c>
      <c r="O23" s="68" t="s">
        <v>123</v>
      </c>
      <c r="P23" s="74">
        <v>3076.7</v>
      </c>
      <c r="Q23" s="74">
        <f t="shared" si="8"/>
        <v>3630.5059999999994</v>
      </c>
      <c r="R23" s="61">
        <f t="shared" si="0"/>
        <v>2670.6553969118654</v>
      </c>
      <c r="S23" s="62"/>
      <c r="T23" s="62">
        <v>1.0840000000000001</v>
      </c>
      <c r="U23" s="62">
        <v>1.0509999999999999</v>
      </c>
      <c r="V23" s="62">
        <v>1.0669999999999999</v>
      </c>
      <c r="W23" s="62">
        <v>1.0529999999999999</v>
      </c>
      <c r="X23" s="61">
        <v>0.9</v>
      </c>
      <c r="Y23" s="61">
        <f t="shared" si="1"/>
        <v>3076.7</v>
      </c>
      <c r="Z23" s="61">
        <f t="shared" si="2"/>
        <v>3630.5059999999994</v>
      </c>
      <c r="AA23" s="61">
        <f t="shared" si="3"/>
        <v>3076.7</v>
      </c>
      <c r="AB23" s="61">
        <f t="shared" si="3"/>
        <v>3630.5059999999994</v>
      </c>
      <c r="AC23" s="61" t="s">
        <v>129</v>
      </c>
      <c r="AD23" s="61" t="s">
        <v>219</v>
      </c>
      <c r="AE23" s="61" t="s">
        <v>227</v>
      </c>
      <c r="AF23" s="61" t="s">
        <v>130</v>
      </c>
      <c r="AG23" s="59" t="s">
        <v>158</v>
      </c>
      <c r="AH23" s="59" t="s">
        <v>159</v>
      </c>
      <c r="AI23" s="61"/>
      <c r="AJ23" s="61"/>
      <c r="AK23" s="61"/>
      <c r="AL23" s="61"/>
      <c r="AM23" s="61"/>
      <c r="AN23" s="61"/>
      <c r="AO23" s="66"/>
      <c r="AP23" s="64" t="s">
        <v>134</v>
      </c>
      <c r="AQ23" s="65" t="s">
        <v>220</v>
      </c>
      <c r="AR23" s="61"/>
      <c r="AS23" s="61" t="s">
        <v>135</v>
      </c>
      <c r="AT23" s="57">
        <v>2014</v>
      </c>
      <c r="AU23" s="57">
        <v>2014</v>
      </c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</row>
    <row r="24" spans="1:61" ht="30">
      <c r="A24" s="56" t="s">
        <v>140</v>
      </c>
      <c r="B24" s="57">
        <f t="shared" si="4"/>
        <v>15</v>
      </c>
      <c r="C24" s="75" t="s">
        <v>218</v>
      </c>
      <c r="D24" s="76"/>
      <c r="E24" s="77"/>
      <c r="F24" s="8" t="s">
        <v>189</v>
      </c>
      <c r="G24" s="8">
        <v>7412040</v>
      </c>
      <c r="H24" s="59" t="s">
        <v>120</v>
      </c>
      <c r="I24" s="58" t="s">
        <v>98</v>
      </c>
      <c r="J24" s="59"/>
      <c r="K24" s="59" t="s">
        <v>100</v>
      </c>
      <c r="L24" s="60" t="s">
        <v>122</v>
      </c>
      <c r="M24" s="59" t="s">
        <v>190</v>
      </c>
      <c r="N24" s="69" t="s">
        <v>98</v>
      </c>
      <c r="O24" s="68" t="s">
        <v>123</v>
      </c>
      <c r="P24" s="74">
        <v>400</v>
      </c>
      <c r="Q24" s="74">
        <f>P24*1.18</f>
        <v>472</v>
      </c>
      <c r="R24" s="61">
        <f t="shared" si="0"/>
        <v>347.21037435068297</v>
      </c>
      <c r="S24" s="62"/>
      <c r="T24" s="62">
        <v>1.0840000000000001</v>
      </c>
      <c r="U24" s="62">
        <v>1.0509999999999999</v>
      </c>
      <c r="V24" s="62">
        <v>1.0669999999999999</v>
      </c>
      <c r="W24" s="62">
        <v>1.0529999999999999</v>
      </c>
      <c r="X24" s="61">
        <v>0.9</v>
      </c>
      <c r="Y24" s="61">
        <f t="shared" si="1"/>
        <v>400</v>
      </c>
      <c r="Z24" s="61">
        <f t="shared" si="2"/>
        <v>472</v>
      </c>
      <c r="AA24" s="61">
        <f t="shared" si="3"/>
        <v>400</v>
      </c>
      <c r="AB24" s="61">
        <f t="shared" si="3"/>
        <v>472</v>
      </c>
      <c r="AC24" s="61" t="s">
        <v>191</v>
      </c>
      <c r="AD24" s="61" t="s">
        <v>219</v>
      </c>
      <c r="AE24" s="61" t="s">
        <v>227</v>
      </c>
      <c r="AF24" s="61" t="s">
        <v>192</v>
      </c>
      <c r="AG24" s="59" t="s">
        <v>158</v>
      </c>
      <c r="AH24" s="59" t="s">
        <v>159</v>
      </c>
      <c r="AI24" s="61"/>
      <c r="AJ24" s="61"/>
      <c r="AK24" s="61"/>
      <c r="AL24" s="61"/>
      <c r="AM24" s="61"/>
      <c r="AN24" s="61"/>
      <c r="AO24" s="66"/>
      <c r="AP24" s="64" t="s">
        <v>134</v>
      </c>
      <c r="AQ24" s="65" t="s">
        <v>220</v>
      </c>
      <c r="AR24" s="61"/>
      <c r="AS24" s="61" t="s">
        <v>135</v>
      </c>
      <c r="AT24" s="57">
        <v>2014</v>
      </c>
      <c r="AU24" s="57">
        <v>2014</v>
      </c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</row>
    <row r="25" spans="1:61" ht="30">
      <c r="A25" s="56" t="s">
        <v>127</v>
      </c>
      <c r="B25" s="57">
        <f t="shared" si="4"/>
        <v>16</v>
      </c>
      <c r="C25" s="75" t="s">
        <v>218</v>
      </c>
      <c r="D25" s="76"/>
      <c r="E25" s="77"/>
      <c r="F25" s="59" t="s">
        <v>193</v>
      </c>
      <c r="G25" s="59" t="s">
        <v>194</v>
      </c>
      <c r="H25" s="59" t="s">
        <v>120</v>
      </c>
      <c r="I25" s="67" t="s">
        <v>195</v>
      </c>
      <c r="J25" s="68"/>
      <c r="K25" s="59" t="s">
        <v>100</v>
      </c>
      <c r="L25" s="69" t="s">
        <v>122</v>
      </c>
      <c r="M25" s="68" t="s">
        <v>196</v>
      </c>
      <c r="N25" s="69" t="s">
        <v>195</v>
      </c>
      <c r="O25" s="68" t="s">
        <v>123</v>
      </c>
      <c r="P25" s="74">
        <v>2776</v>
      </c>
      <c r="Q25" s="74">
        <f t="shared" ref="Q25:Q26" si="10">P25*1.18</f>
        <v>3275.68</v>
      </c>
      <c r="R25" s="61">
        <f t="shared" ref="R25:R26" si="11">P25/(T25*U25*V25*W25)/X25</f>
        <v>2409.6399979937396</v>
      </c>
      <c r="S25" s="62"/>
      <c r="T25" s="62">
        <v>1.0840000000000001</v>
      </c>
      <c r="U25" s="62">
        <v>1.0509999999999999</v>
      </c>
      <c r="V25" s="62">
        <v>1.0669999999999999</v>
      </c>
      <c r="W25" s="62">
        <v>1.0529999999999999</v>
      </c>
      <c r="X25" s="61">
        <v>0.9</v>
      </c>
      <c r="Y25" s="61">
        <f t="shared" ref="Y25:Y26" si="12">R25*(T25*U25*V25*W25)*X25</f>
        <v>2776</v>
      </c>
      <c r="Z25" s="61">
        <f t="shared" ref="Z25:Z26" si="13">Y25*1.18</f>
        <v>3275.68</v>
      </c>
      <c r="AA25" s="61">
        <f t="shared" ref="AA25:AA26" si="14">Y25</f>
        <v>2776</v>
      </c>
      <c r="AB25" s="61">
        <f t="shared" ref="AB25:AB26" si="15">Z25</f>
        <v>3275.68</v>
      </c>
      <c r="AC25" s="61" t="s">
        <v>129</v>
      </c>
      <c r="AD25" s="61" t="s">
        <v>219</v>
      </c>
      <c r="AE25" s="61" t="s">
        <v>227</v>
      </c>
      <c r="AF25" s="61" t="s">
        <v>130</v>
      </c>
      <c r="AG25" s="59" t="s">
        <v>158</v>
      </c>
      <c r="AH25" s="59" t="s">
        <v>159</v>
      </c>
      <c r="AI25" s="61"/>
      <c r="AJ25" s="61"/>
      <c r="AK25" s="61"/>
      <c r="AL25" s="61"/>
      <c r="AM25" s="61"/>
      <c r="AN25" s="61"/>
      <c r="AO25" s="66"/>
      <c r="AP25" s="64" t="s">
        <v>134</v>
      </c>
      <c r="AQ25" s="65" t="s">
        <v>220</v>
      </c>
      <c r="AR25" s="61"/>
      <c r="AS25" s="61" t="s">
        <v>135</v>
      </c>
      <c r="AT25" s="57">
        <v>2014</v>
      </c>
      <c r="AU25" s="57">
        <v>2014</v>
      </c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</row>
    <row r="26" spans="1:61" ht="30">
      <c r="A26" s="56" t="s">
        <v>140</v>
      </c>
      <c r="B26" s="57">
        <f t="shared" si="4"/>
        <v>17</v>
      </c>
      <c r="C26" s="75" t="s">
        <v>218</v>
      </c>
      <c r="D26" s="76"/>
      <c r="E26" s="77"/>
      <c r="F26" s="59" t="s">
        <v>197</v>
      </c>
      <c r="G26" s="59" t="s">
        <v>198</v>
      </c>
      <c r="H26" s="59" t="s">
        <v>120</v>
      </c>
      <c r="I26" s="67" t="s">
        <v>199</v>
      </c>
      <c r="J26" s="68"/>
      <c r="K26" s="59" t="s">
        <v>100</v>
      </c>
      <c r="L26" s="69" t="s">
        <v>122</v>
      </c>
      <c r="M26" s="68" t="s">
        <v>200</v>
      </c>
      <c r="N26" s="69" t="s">
        <v>201</v>
      </c>
      <c r="O26" s="68" t="s">
        <v>123</v>
      </c>
      <c r="P26" s="74">
        <v>600</v>
      </c>
      <c r="Q26" s="74">
        <f t="shared" si="10"/>
        <v>708</v>
      </c>
      <c r="R26" s="61">
        <f t="shared" si="11"/>
        <v>520.81556152602434</v>
      </c>
      <c r="S26" s="62"/>
      <c r="T26" s="62">
        <v>1.0840000000000001</v>
      </c>
      <c r="U26" s="62">
        <v>1.0509999999999999</v>
      </c>
      <c r="V26" s="62">
        <v>1.0669999999999999</v>
      </c>
      <c r="W26" s="62">
        <v>1.0529999999999999</v>
      </c>
      <c r="X26" s="61">
        <v>0.9</v>
      </c>
      <c r="Y26" s="61">
        <f t="shared" si="12"/>
        <v>599.99999999999989</v>
      </c>
      <c r="Z26" s="61">
        <f t="shared" si="13"/>
        <v>707.99999999999977</v>
      </c>
      <c r="AA26" s="61">
        <f t="shared" si="14"/>
        <v>599.99999999999989</v>
      </c>
      <c r="AB26" s="61">
        <f t="shared" si="15"/>
        <v>707.99999999999977</v>
      </c>
      <c r="AC26" s="61" t="s">
        <v>129</v>
      </c>
      <c r="AD26" s="61" t="s">
        <v>219</v>
      </c>
      <c r="AE26" s="61" t="s">
        <v>227</v>
      </c>
      <c r="AF26" s="61" t="s">
        <v>130</v>
      </c>
      <c r="AG26" s="59" t="s">
        <v>174</v>
      </c>
      <c r="AH26" s="59" t="s">
        <v>175</v>
      </c>
      <c r="AI26" s="61"/>
      <c r="AJ26" s="61"/>
      <c r="AK26" s="61"/>
      <c r="AL26" s="61"/>
      <c r="AM26" s="61"/>
      <c r="AN26" s="61"/>
      <c r="AO26" s="66"/>
      <c r="AP26" s="64" t="s">
        <v>134</v>
      </c>
      <c r="AQ26" s="65" t="s">
        <v>220</v>
      </c>
      <c r="AR26" s="61"/>
      <c r="AS26" s="61" t="s">
        <v>176</v>
      </c>
      <c r="AT26" s="57">
        <v>2014</v>
      </c>
      <c r="AU26" s="57">
        <v>2014</v>
      </c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</row>
    <row r="27" spans="1:61" ht="30">
      <c r="A27" s="56" t="s">
        <v>140</v>
      </c>
      <c r="B27" s="57">
        <f t="shared" si="4"/>
        <v>18</v>
      </c>
      <c r="C27" s="75" t="s">
        <v>218</v>
      </c>
      <c r="D27" s="76"/>
      <c r="E27" s="77"/>
      <c r="F27" s="59" t="s">
        <v>197</v>
      </c>
      <c r="G27" s="59" t="s">
        <v>198</v>
      </c>
      <c r="H27" s="59" t="s">
        <v>120</v>
      </c>
      <c r="I27" s="58" t="s">
        <v>223</v>
      </c>
      <c r="J27" s="59"/>
      <c r="K27" s="59" t="s">
        <v>100</v>
      </c>
      <c r="L27" s="60" t="s">
        <v>122</v>
      </c>
      <c r="M27" s="59" t="s">
        <v>200</v>
      </c>
      <c r="N27" s="69" t="s">
        <v>201</v>
      </c>
      <c r="O27" s="68" t="s">
        <v>123</v>
      </c>
      <c r="P27" s="74">
        <v>180</v>
      </c>
      <c r="Q27" s="74">
        <f t="shared" si="8"/>
        <v>212.39999999999998</v>
      </c>
      <c r="R27" s="61">
        <f t="shared" si="0"/>
        <v>156.24466845780731</v>
      </c>
      <c r="S27" s="62"/>
      <c r="T27" s="62">
        <v>1.0840000000000001</v>
      </c>
      <c r="U27" s="62">
        <v>1.0509999999999999</v>
      </c>
      <c r="V27" s="62">
        <v>1.0669999999999999</v>
      </c>
      <c r="W27" s="62">
        <v>1.0529999999999999</v>
      </c>
      <c r="X27" s="61">
        <v>0.9</v>
      </c>
      <c r="Y27" s="61">
        <f t="shared" si="1"/>
        <v>179.99999999999997</v>
      </c>
      <c r="Z27" s="61">
        <f t="shared" si="2"/>
        <v>212.39999999999995</v>
      </c>
      <c r="AA27" s="61">
        <f t="shared" si="3"/>
        <v>179.99999999999997</v>
      </c>
      <c r="AB27" s="61">
        <f t="shared" si="3"/>
        <v>212.39999999999995</v>
      </c>
      <c r="AC27" s="61" t="s">
        <v>129</v>
      </c>
      <c r="AD27" s="61" t="s">
        <v>219</v>
      </c>
      <c r="AE27" s="61" t="s">
        <v>227</v>
      </c>
      <c r="AF27" s="61" t="s">
        <v>130</v>
      </c>
      <c r="AG27" s="59" t="s">
        <v>174</v>
      </c>
      <c r="AH27" s="59" t="s">
        <v>175</v>
      </c>
      <c r="AI27" s="61"/>
      <c r="AJ27" s="61"/>
      <c r="AK27" s="61"/>
      <c r="AL27" s="61"/>
      <c r="AM27" s="61"/>
      <c r="AN27" s="61"/>
      <c r="AO27" s="66"/>
      <c r="AP27" s="64" t="s">
        <v>134</v>
      </c>
      <c r="AQ27" s="65" t="s">
        <v>220</v>
      </c>
      <c r="AR27" s="61"/>
      <c r="AS27" s="61" t="s">
        <v>176</v>
      </c>
      <c r="AT27" s="57">
        <v>2014</v>
      </c>
      <c r="AU27" s="57">
        <v>2014</v>
      </c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</row>
    <row r="28" spans="1:61" ht="30">
      <c r="A28" s="56" t="s">
        <v>140</v>
      </c>
      <c r="B28" s="57">
        <f t="shared" si="4"/>
        <v>19</v>
      </c>
      <c r="C28" s="75" t="s">
        <v>218</v>
      </c>
      <c r="D28" s="76"/>
      <c r="E28" s="77"/>
      <c r="F28" s="59" t="s">
        <v>202</v>
      </c>
      <c r="G28" s="59" t="s">
        <v>203</v>
      </c>
      <c r="H28" s="59" t="s">
        <v>120</v>
      </c>
      <c r="I28" s="58" t="s">
        <v>204</v>
      </c>
      <c r="J28" s="59"/>
      <c r="K28" s="59" t="s">
        <v>100</v>
      </c>
      <c r="L28" s="60" t="s">
        <v>122</v>
      </c>
      <c r="M28" s="59" t="s">
        <v>205</v>
      </c>
      <c r="N28" s="69" t="s">
        <v>204</v>
      </c>
      <c r="O28" s="68" t="s">
        <v>123</v>
      </c>
      <c r="P28" s="74">
        <v>300</v>
      </c>
      <c r="Q28" s="74">
        <f t="shared" si="8"/>
        <v>354</v>
      </c>
      <c r="R28" s="61">
        <f t="shared" si="0"/>
        <v>260.40778076301217</v>
      </c>
      <c r="S28" s="62"/>
      <c r="T28" s="62">
        <v>1.0840000000000001</v>
      </c>
      <c r="U28" s="62">
        <v>1.0509999999999999</v>
      </c>
      <c r="V28" s="62">
        <v>1.0669999999999999</v>
      </c>
      <c r="W28" s="62">
        <v>1.0529999999999999</v>
      </c>
      <c r="X28" s="61">
        <v>0.9</v>
      </c>
      <c r="Y28" s="61">
        <f t="shared" si="1"/>
        <v>299.99999999999994</v>
      </c>
      <c r="Z28" s="61">
        <f t="shared" si="2"/>
        <v>353.99999999999989</v>
      </c>
      <c r="AA28" s="61">
        <f t="shared" si="3"/>
        <v>299.99999999999994</v>
      </c>
      <c r="AB28" s="61">
        <f t="shared" si="3"/>
        <v>353.99999999999989</v>
      </c>
      <c r="AC28" s="61" t="s">
        <v>129</v>
      </c>
      <c r="AD28" s="61" t="s">
        <v>219</v>
      </c>
      <c r="AE28" s="61" t="s">
        <v>227</v>
      </c>
      <c r="AF28" s="61" t="s">
        <v>130</v>
      </c>
      <c r="AG28" s="59" t="s">
        <v>158</v>
      </c>
      <c r="AH28" s="59" t="s">
        <v>159</v>
      </c>
      <c r="AI28" s="61"/>
      <c r="AJ28" s="61"/>
      <c r="AK28" s="61"/>
      <c r="AL28" s="61"/>
      <c r="AM28" s="61"/>
      <c r="AN28" s="61"/>
      <c r="AO28" s="66"/>
      <c r="AP28" s="64" t="s">
        <v>134</v>
      </c>
      <c r="AQ28" s="65" t="s">
        <v>220</v>
      </c>
      <c r="AR28" s="61"/>
      <c r="AS28" s="61" t="s">
        <v>135</v>
      </c>
      <c r="AT28" s="57">
        <v>2014</v>
      </c>
      <c r="AU28" s="57">
        <v>2014</v>
      </c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</row>
    <row r="29" spans="1:61" ht="30">
      <c r="A29" s="56" t="s">
        <v>140</v>
      </c>
      <c r="B29" s="57">
        <f t="shared" si="4"/>
        <v>20</v>
      </c>
      <c r="C29" s="75" t="s">
        <v>218</v>
      </c>
      <c r="D29" s="76"/>
      <c r="E29" s="77"/>
      <c r="F29" s="59" t="s">
        <v>206</v>
      </c>
      <c r="G29" s="59" t="s">
        <v>207</v>
      </c>
      <c r="H29" s="59" t="s">
        <v>120</v>
      </c>
      <c r="I29" s="58" t="s">
        <v>208</v>
      </c>
      <c r="J29" s="59"/>
      <c r="K29" s="59" t="s">
        <v>121</v>
      </c>
      <c r="L29" s="60" t="s">
        <v>209</v>
      </c>
      <c r="M29" s="59" t="s">
        <v>210</v>
      </c>
      <c r="N29" s="69" t="s">
        <v>211</v>
      </c>
      <c r="O29" s="68" t="s">
        <v>123</v>
      </c>
      <c r="P29" s="74">
        <v>250</v>
      </c>
      <c r="Q29" s="74">
        <f>P29*1.18</f>
        <v>295</v>
      </c>
      <c r="R29" s="61">
        <f t="shared" si="0"/>
        <v>217.00648396917683</v>
      </c>
      <c r="S29" s="62"/>
      <c r="T29" s="62">
        <v>1.0840000000000001</v>
      </c>
      <c r="U29" s="62">
        <v>1.0509999999999999</v>
      </c>
      <c r="V29" s="62">
        <v>1.0669999999999999</v>
      </c>
      <c r="W29" s="62">
        <v>1.0529999999999999</v>
      </c>
      <c r="X29" s="61">
        <v>0.9</v>
      </c>
      <c r="Y29" s="61">
        <f t="shared" si="1"/>
        <v>250</v>
      </c>
      <c r="Z29" s="61">
        <f t="shared" si="2"/>
        <v>295</v>
      </c>
      <c r="AA29" s="61">
        <f t="shared" si="3"/>
        <v>250</v>
      </c>
      <c r="AB29" s="61">
        <f t="shared" si="3"/>
        <v>295</v>
      </c>
      <c r="AC29" s="61" t="s">
        <v>139</v>
      </c>
      <c r="AD29" s="61" t="s">
        <v>219</v>
      </c>
      <c r="AE29" s="61" t="s">
        <v>227</v>
      </c>
      <c r="AF29" s="61" t="s">
        <v>130</v>
      </c>
      <c r="AG29" s="59" t="s">
        <v>212</v>
      </c>
      <c r="AH29" s="59" t="s">
        <v>213</v>
      </c>
      <c r="AI29" s="61"/>
      <c r="AJ29" s="61"/>
      <c r="AK29" s="61"/>
      <c r="AL29" s="61"/>
      <c r="AM29" s="61"/>
      <c r="AN29" s="61"/>
      <c r="AO29" s="66"/>
      <c r="AP29" s="64" t="s">
        <v>134</v>
      </c>
      <c r="AQ29" s="65" t="s">
        <v>220</v>
      </c>
      <c r="AR29" s="61"/>
      <c r="AS29" s="61" t="s">
        <v>214</v>
      </c>
      <c r="AT29" s="57">
        <v>2014</v>
      </c>
      <c r="AU29" s="57">
        <v>2014</v>
      </c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</row>
    <row r="30" spans="1:61" ht="30">
      <c r="A30" s="56" t="s">
        <v>153</v>
      </c>
      <c r="B30" s="57">
        <f t="shared" si="4"/>
        <v>21</v>
      </c>
      <c r="C30" s="75" t="s">
        <v>218</v>
      </c>
      <c r="D30" s="76"/>
      <c r="E30" s="77"/>
      <c r="F30" s="8" t="s">
        <v>171</v>
      </c>
      <c r="G30" s="8">
        <v>3020000</v>
      </c>
      <c r="H30" s="59" t="s">
        <v>120</v>
      </c>
      <c r="I30" s="73" t="s">
        <v>224</v>
      </c>
      <c r="J30" s="59"/>
      <c r="K30" s="59" t="s">
        <v>121</v>
      </c>
      <c r="L30" s="59" t="s">
        <v>215</v>
      </c>
      <c r="M30" s="59" t="s">
        <v>216</v>
      </c>
      <c r="N30" s="69" t="s">
        <v>217</v>
      </c>
      <c r="O30" s="68" t="s">
        <v>123</v>
      </c>
      <c r="P30" s="74">
        <v>1548.8</v>
      </c>
      <c r="Q30" s="74">
        <f t="shared" si="8"/>
        <v>1827.5839999999998</v>
      </c>
      <c r="R30" s="61">
        <f t="shared" si="0"/>
        <v>1344.3985694858441</v>
      </c>
      <c r="S30" s="62"/>
      <c r="T30" s="62">
        <v>1.0840000000000001</v>
      </c>
      <c r="U30" s="62">
        <v>1.0509999999999999</v>
      </c>
      <c r="V30" s="62">
        <v>1.0669999999999999</v>
      </c>
      <c r="W30" s="62">
        <v>1.0529999999999999</v>
      </c>
      <c r="X30" s="61">
        <v>0.9</v>
      </c>
      <c r="Y30" s="61">
        <f t="shared" si="1"/>
        <v>1548.7999999999997</v>
      </c>
      <c r="Z30" s="61">
        <f t="shared" si="2"/>
        <v>1827.5839999999996</v>
      </c>
      <c r="AA30" s="61">
        <f t="shared" si="3"/>
        <v>1548.7999999999997</v>
      </c>
      <c r="AB30" s="61">
        <f t="shared" si="3"/>
        <v>1827.5839999999996</v>
      </c>
      <c r="AC30" s="61" t="s">
        <v>139</v>
      </c>
      <c r="AD30" s="61" t="s">
        <v>219</v>
      </c>
      <c r="AE30" s="61" t="s">
        <v>227</v>
      </c>
      <c r="AF30" s="61" t="s">
        <v>130</v>
      </c>
      <c r="AG30" s="59" t="s">
        <v>168</v>
      </c>
      <c r="AH30" s="59" t="s">
        <v>169</v>
      </c>
      <c r="AI30" s="61"/>
      <c r="AJ30" s="61"/>
      <c r="AK30" s="61"/>
      <c r="AL30" s="61"/>
      <c r="AM30" s="61"/>
      <c r="AN30" s="61"/>
      <c r="AO30" s="66"/>
      <c r="AP30" s="64" t="s">
        <v>134</v>
      </c>
      <c r="AQ30" s="65" t="s">
        <v>220</v>
      </c>
      <c r="AR30" s="61"/>
      <c r="AS30" s="61" t="s">
        <v>170</v>
      </c>
      <c r="AT30" s="57">
        <v>2014</v>
      </c>
      <c r="AU30" s="57">
        <v>2014</v>
      </c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</row>
  </sheetData>
  <mergeCells count="78">
    <mergeCell ref="AS7:AS8"/>
    <mergeCell ref="AT7:AT8"/>
    <mergeCell ref="BH7:BH8"/>
    <mergeCell ref="AZ7:AZ8"/>
    <mergeCell ref="BA7:BA8"/>
    <mergeCell ref="BB7:BB8"/>
    <mergeCell ref="BC7:BC8"/>
    <mergeCell ref="BD7:BD8"/>
    <mergeCell ref="BE7:BG7"/>
    <mergeCell ref="AF7:AF8"/>
    <mergeCell ref="AG7:AG8"/>
    <mergeCell ref="AY7:AY8"/>
    <mergeCell ref="AH7:AH8"/>
    <mergeCell ref="AI7:AI8"/>
    <mergeCell ref="AJ7:AJ8"/>
    <mergeCell ref="AK7:AK8"/>
    <mergeCell ref="AL7:AL8"/>
    <mergeCell ref="AM7:AN7"/>
    <mergeCell ref="AV6:AV8"/>
    <mergeCell ref="AW6:AW8"/>
    <mergeCell ref="AX6:AX8"/>
    <mergeCell ref="AY6:BH6"/>
    <mergeCell ref="AO7:AO8"/>
    <mergeCell ref="AP7:AQ7"/>
    <mergeCell ref="AR7:AR8"/>
    <mergeCell ref="O6:O8"/>
    <mergeCell ref="P6:Q7"/>
    <mergeCell ref="BI6:BI8"/>
    <mergeCell ref="C7:C8"/>
    <mergeCell ref="D7:D8"/>
    <mergeCell ref="E7:E8"/>
    <mergeCell ref="R7:R8"/>
    <mergeCell ref="S7:W7"/>
    <mergeCell ref="AA6:AB7"/>
    <mergeCell ref="AC6:AC8"/>
    <mergeCell ref="AD6:AH6"/>
    <mergeCell ref="AI6:AJ6"/>
    <mergeCell ref="AK6:AT6"/>
    <mergeCell ref="AU6:AU8"/>
    <mergeCell ref="AD7:AD8"/>
    <mergeCell ref="AE7:AE8"/>
    <mergeCell ref="R6:Z6"/>
    <mergeCell ref="X7:X8"/>
    <mergeCell ref="Y7:Z7"/>
    <mergeCell ref="A3:XFD3"/>
    <mergeCell ref="A6:A8"/>
    <mergeCell ref="B6:B8"/>
    <mergeCell ref="C6:E6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4:E24"/>
    <mergeCell ref="C22:E22"/>
    <mergeCell ref="C23:E23"/>
    <mergeCell ref="C29:E29"/>
    <mergeCell ref="C30:E30"/>
    <mergeCell ref="C25:E25"/>
    <mergeCell ref="C26:E26"/>
    <mergeCell ref="C27:E27"/>
    <mergeCell ref="C28:E28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53" fitToWidth="3" orientation="landscape" r:id="rId1"/>
  <colBreaks count="1" manualBreakCount="1">
    <brk id="17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workbookViewId="0">
      <selection activeCell="K15" sqref="K15"/>
    </sheetView>
  </sheetViews>
  <sheetFormatPr defaultRowHeight="15"/>
  <cols>
    <col min="2" max="2" width="6" customWidth="1"/>
    <col min="3" max="3" width="22.140625" customWidth="1"/>
    <col min="4" max="4" width="17" customWidth="1"/>
    <col min="5" max="5" width="12.28515625" customWidth="1"/>
    <col min="6" max="6" width="12.140625" customWidth="1"/>
    <col min="8" max="8" width="15.5703125" customWidth="1"/>
    <col min="9" max="9" width="11.5703125" customWidth="1"/>
    <col min="10" max="11" width="15.28515625" customWidth="1"/>
    <col min="13" max="13" width="15.42578125" customWidth="1"/>
    <col min="14" max="14" width="15.85546875" customWidth="1"/>
    <col min="15" max="15" width="17" customWidth="1"/>
    <col min="16" max="17" width="11.7109375" bestFit="1" customWidth="1"/>
    <col min="18" max="18" width="12.42578125" bestFit="1" customWidth="1"/>
    <col min="19" max="19" width="11.7109375" bestFit="1" customWidth="1"/>
    <col min="20" max="20" width="12.7109375" customWidth="1"/>
    <col min="21" max="21" width="12.42578125" customWidth="1"/>
    <col min="22" max="22" width="12.5703125" customWidth="1"/>
    <col min="23" max="23" width="13.140625" customWidth="1"/>
    <col min="24" max="24" width="17.42578125" customWidth="1"/>
  </cols>
  <sheetData>
    <row r="1" spans="1:24">
      <c r="A1" t="s">
        <v>110</v>
      </c>
    </row>
    <row r="3" spans="1:24" s="81" customFormat="1" ht="23.25">
      <c r="A3" s="81" t="s">
        <v>62</v>
      </c>
    </row>
    <row r="6" spans="1:24" s="3" customFormat="1" ht="71.25" customHeight="1">
      <c r="A6" s="82" t="s">
        <v>39</v>
      </c>
      <c r="B6" s="82" t="s">
        <v>18</v>
      </c>
      <c r="C6" s="82" t="s">
        <v>20</v>
      </c>
      <c r="D6" s="82"/>
      <c r="E6" s="82" t="s">
        <v>41</v>
      </c>
      <c r="F6" s="82" t="s">
        <v>42</v>
      </c>
      <c r="G6" s="82" t="s">
        <v>21</v>
      </c>
      <c r="H6" s="82" t="s">
        <v>22</v>
      </c>
      <c r="I6" s="82" t="s">
        <v>61</v>
      </c>
      <c r="J6" s="82" t="s">
        <v>54</v>
      </c>
      <c r="K6" s="82"/>
      <c r="L6" s="82" t="s">
        <v>48</v>
      </c>
      <c r="M6" s="4"/>
      <c r="N6" s="82" t="s">
        <v>40</v>
      </c>
      <c r="O6" s="82"/>
      <c r="P6" s="82"/>
      <c r="Q6" s="82"/>
      <c r="R6" s="82"/>
      <c r="S6" s="82"/>
      <c r="T6" s="82"/>
      <c r="U6" s="82"/>
      <c r="V6" s="82"/>
      <c r="W6" s="82"/>
      <c r="X6" s="82" t="s">
        <v>56</v>
      </c>
    </row>
    <row r="7" spans="1:24" s="3" customFormat="1" ht="126" customHeight="1">
      <c r="A7" s="82"/>
      <c r="B7" s="82"/>
      <c r="C7" s="82" t="s">
        <v>59</v>
      </c>
      <c r="D7" s="82" t="s">
        <v>60</v>
      </c>
      <c r="E7" s="82"/>
      <c r="F7" s="82"/>
      <c r="G7" s="82"/>
      <c r="H7" s="82"/>
      <c r="I7" s="82"/>
      <c r="J7" s="82"/>
      <c r="K7" s="82"/>
      <c r="L7" s="82"/>
      <c r="M7" s="82" t="s">
        <v>49</v>
      </c>
      <c r="N7" s="82" t="s">
        <v>37</v>
      </c>
      <c r="O7" s="82" t="s">
        <v>38</v>
      </c>
      <c r="P7" s="82" t="s">
        <v>24</v>
      </c>
      <c r="Q7" s="82"/>
      <c r="R7" s="82" t="s">
        <v>44</v>
      </c>
      <c r="S7" s="82" t="s">
        <v>34</v>
      </c>
      <c r="T7" s="82"/>
      <c r="U7" s="105" t="s">
        <v>32</v>
      </c>
      <c r="V7" s="82" t="s">
        <v>29</v>
      </c>
      <c r="W7" s="104" t="s">
        <v>30</v>
      </c>
      <c r="X7" s="82"/>
    </row>
    <row r="8" spans="1:24" s="3" customFormat="1" ht="28.5">
      <c r="A8" s="82"/>
      <c r="B8" s="82"/>
      <c r="C8" s="82"/>
      <c r="D8" s="82"/>
      <c r="E8" s="82"/>
      <c r="F8" s="82"/>
      <c r="G8" s="82"/>
      <c r="H8" s="82"/>
      <c r="I8" s="82"/>
      <c r="J8" s="4" t="s">
        <v>52</v>
      </c>
      <c r="K8" s="4" t="s">
        <v>53</v>
      </c>
      <c r="L8" s="82"/>
      <c r="M8" s="82"/>
      <c r="N8" s="82"/>
      <c r="O8" s="82"/>
      <c r="P8" s="4" t="s">
        <v>43</v>
      </c>
      <c r="Q8" s="4" t="s">
        <v>36</v>
      </c>
      <c r="R8" s="82"/>
      <c r="S8" s="4" t="s">
        <v>35</v>
      </c>
      <c r="T8" s="4" t="s">
        <v>25</v>
      </c>
      <c r="U8" s="105"/>
      <c r="V8" s="82"/>
      <c r="W8" s="104"/>
      <c r="X8" s="82"/>
    </row>
    <row r="9" spans="1:24" s="3" customForma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</row>
    <row r="10" spans="1:24" s="3" customFormat="1" ht="30" customHeight="1">
      <c r="A10" s="24"/>
      <c r="B10" s="25">
        <v>1</v>
      </c>
      <c r="C10" s="25" t="s">
        <v>111</v>
      </c>
      <c r="D10" s="25" t="s">
        <v>101</v>
      </c>
      <c r="E10" s="25" t="s">
        <v>99</v>
      </c>
      <c r="F10" s="25"/>
      <c r="G10" s="25"/>
      <c r="H10" s="25" t="s">
        <v>102</v>
      </c>
      <c r="I10" s="25"/>
      <c r="J10" s="26">
        <v>184</v>
      </c>
      <c r="K10" s="26">
        <f>J10*1.18</f>
        <v>217.11999999999998</v>
      </c>
      <c r="L10" s="25"/>
      <c r="M10" s="25"/>
      <c r="N10" s="25" t="s">
        <v>102</v>
      </c>
      <c r="O10" s="25"/>
      <c r="P10" s="25"/>
      <c r="Q10" s="25"/>
      <c r="R10" s="25"/>
      <c r="S10" s="24"/>
      <c r="T10" s="24"/>
      <c r="U10" s="24"/>
      <c r="V10" s="24"/>
      <c r="W10" s="24"/>
      <c r="X10" s="8"/>
    </row>
    <row r="11" spans="1:24" ht="55.5" customHeight="1">
      <c r="A11" s="27"/>
      <c r="B11" s="25">
        <v>7</v>
      </c>
      <c r="C11" s="25" t="s">
        <v>111</v>
      </c>
      <c r="D11" s="28" t="s">
        <v>103</v>
      </c>
      <c r="E11" s="28" t="s">
        <v>99</v>
      </c>
      <c r="F11" s="28"/>
      <c r="G11" s="28"/>
      <c r="H11" s="28" t="s">
        <v>104</v>
      </c>
      <c r="I11" s="29" t="s">
        <v>116</v>
      </c>
      <c r="J11" s="30">
        <v>722282.3</v>
      </c>
      <c r="K11" s="28">
        <f>J11*1.18</f>
        <v>852293.11400000006</v>
      </c>
      <c r="L11" s="28"/>
      <c r="M11" s="28" t="s">
        <v>114</v>
      </c>
      <c r="N11" s="28" t="s">
        <v>104</v>
      </c>
      <c r="O11" s="28"/>
      <c r="P11" s="28">
        <v>246</v>
      </c>
      <c r="Q11" s="28" t="s">
        <v>105</v>
      </c>
      <c r="R11" s="31">
        <v>444510</v>
      </c>
      <c r="S11" s="28">
        <v>15</v>
      </c>
      <c r="T11" s="28" t="s">
        <v>115</v>
      </c>
      <c r="U11" s="28"/>
      <c r="V11" s="32">
        <v>41640</v>
      </c>
      <c r="W11" s="32">
        <v>42004</v>
      </c>
      <c r="X11" s="9"/>
    </row>
    <row r="12" spans="1:24">
      <c r="A12" s="9"/>
      <c r="B12" s="9"/>
      <c r="C12" s="9"/>
      <c r="D12" s="9"/>
      <c r="E12" s="9"/>
      <c r="F12" s="9"/>
      <c r="G12" s="9"/>
      <c r="H12" s="9"/>
      <c r="I12" s="9"/>
      <c r="J12" s="33">
        <f>SUM(J10:J11)</f>
        <v>722466.3</v>
      </c>
      <c r="K12" s="33">
        <f>SUM(K10:K11)</f>
        <v>852510.23400000005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</sheetData>
  <mergeCells count="24">
    <mergeCell ref="L6:L8"/>
    <mergeCell ref="W7:W8"/>
    <mergeCell ref="O7:O8"/>
    <mergeCell ref="P7:Q7"/>
    <mergeCell ref="R7:R8"/>
    <mergeCell ref="S7:T7"/>
    <mergeCell ref="U7:U8"/>
    <mergeCell ref="V7:V8"/>
    <mergeCell ref="A3:XFD3"/>
    <mergeCell ref="A6:A8"/>
    <mergeCell ref="B6:B8"/>
    <mergeCell ref="C6:D6"/>
    <mergeCell ref="E6:E8"/>
    <mergeCell ref="F6:F8"/>
    <mergeCell ref="G6:G8"/>
    <mergeCell ref="H6:H8"/>
    <mergeCell ref="M7:M8"/>
    <mergeCell ref="N7:N8"/>
    <mergeCell ref="N6:W6"/>
    <mergeCell ref="X6:X8"/>
    <mergeCell ref="C7:C8"/>
    <mergeCell ref="D7:D8"/>
    <mergeCell ref="I6:I8"/>
    <mergeCell ref="J6:K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opLeftCell="A2" workbookViewId="0">
      <selection activeCell="I13" sqref="I13"/>
    </sheetView>
  </sheetViews>
  <sheetFormatPr defaultRowHeight="15"/>
  <cols>
    <col min="2" max="2" width="11.5703125" customWidth="1"/>
    <col min="3" max="3" width="18.85546875" customWidth="1"/>
    <col min="4" max="4" width="18.5703125" customWidth="1"/>
    <col min="5" max="5" width="12.28515625" customWidth="1"/>
    <col min="6" max="6" width="12.140625" customWidth="1"/>
    <col min="8" max="8" width="19.140625" customWidth="1"/>
    <col min="9" max="9" width="11.5703125" customWidth="1"/>
    <col min="10" max="11" width="15.28515625" customWidth="1"/>
    <col min="12" max="12" width="9.85546875" customWidth="1"/>
    <col min="13" max="13" width="15.42578125" customWidth="1"/>
    <col min="14" max="14" width="17.28515625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4.28515625" customWidth="1"/>
    <col min="22" max="22" width="12.5703125" customWidth="1"/>
    <col min="23" max="23" width="13.140625" customWidth="1"/>
    <col min="24" max="25" width="17.42578125" customWidth="1"/>
  </cols>
  <sheetData>
    <row r="1" spans="1:25">
      <c r="A1" t="s">
        <v>112</v>
      </c>
    </row>
    <row r="2" spans="1:25" ht="13.5" customHeight="1"/>
    <row r="3" spans="1:25" s="81" customFormat="1" ht="23.25">
      <c r="A3" s="81" t="s">
        <v>97</v>
      </c>
    </row>
    <row r="6" spans="1:25" s="3" customFormat="1" ht="84" customHeight="1">
      <c r="A6" s="82" t="s">
        <v>39</v>
      </c>
      <c r="B6" s="82" t="s">
        <v>18</v>
      </c>
      <c r="C6" s="82" t="s">
        <v>20</v>
      </c>
      <c r="D6" s="82"/>
      <c r="E6" s="82" t="s">
        <v>41</v>
      </c>
      <c r="F6" s="82" t="s">
        <v>42</v>
      </c>
      <c r="G6" s="82" t="s">
        <v>21</v>
      </c>
      <c r="H6" s="82" t="s">
        <v>22</v>
      </c>
      <c r="I6" s="82" t="s">
        <v>61</v>
      </c>
      <c r="J6" s="82" t="s">
        <v>67</v>
      </c>
      <c r="K6" s="82"/>
      <c r="L6" s="82" t="s">
        <v>48</v>
      </c>
      <c r="M6" s="108" t="s">
        <v>40</v>
      </c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10"/>
      <c r="Y6" s="86" t="s">
        <v>56</v>
      </c>
    </row>
    <row r="7" spans="1:25" s="3" customFormat="1" ht="126" customHeight="1">
      <c r="A7" s="82"/>
      <c r="B7" s="82"/>
      <c r="C7" s="82" t="s">
        <v>59</v>
      </c>
      <c r="D7" s="82" t="s">
        <v>60</v>
      </c>
      <c r="E7" s="82"/>
      <c r="F7" s="82"/>
      <c r="G7" s="82"/>
      <c r="H7" s="82"/>
      <c r="I7" s="82"/>
      <c r="J7" s="82"/>
      <c r="K7" s="82"/>
      <c r="L7" s="82"/>
      <c r="M7" s="82" t="s">
        <v>63</v>
      </c>
      <c r="N7" s="82" t="s">
        <v>37</v>
      </c>
      <c r="O7" s="82" t="s">
        <v>38</v>
      </c>
      <c r="P7" s="82" t="s">
        <v>24</v>
      </c>
      <c r="Q7" s="82"/>
      <c r="R7" s="82" t="s">
        <v>44</v>
      </c>
      <c r="S7" s="82" t="s">
        <v>34</v>
      </c>
      <c r="T7" s="82"/>
      <c r="U7" s="105" t="s">
        <v>64</v>
      </c>
      <c r="V7" s="105" t="s">
        <v>68</v>
      </c>
      <c r="W7" s="86" t="s">
        <v>65</v>
      </c>
      <c r="X7" s="106" t="s">
        <v>66</v>
      </c>
      <c r="Y7" s="87"/>
    </row>
    <row r="8" spans="1:25" s="3" customFormat="1" ht="28.5">
      <c r="A8" s="82"/>
      <c r="B8" s="82"/>
      <c r="C8" s="82"/>
      <c r="D8" s="82"/>
      <c r="E8" s="82"/>
      <c r="F8" s="82"/>
      <c r="G8" s="82"/>
      <c r="H8" s="82"/>
      <c r="I8" s="82"/>
      <c r="J8" s="4" t="s">
        <v>52</v>
      </c>
      <c r="K8" s="4" t="s">
        <v>53</v>
      </c>
      <c r="L8" s="82"/>
      <c r="M8" s="82"/>
      <c r="N8" s="82"/>
      <c r="O8" s="82"/>
      <c r="P8" s="4" t="s">
        <v>43</v>
      </c>
      <c r="Q8" s="4" t="s">
        <v>36</v>
      </c>
      <c r="R8" s="82"/>
      <c r="S8" s="4" t="s">
        <v>35</v>
      </c>
      <c r="T8" s="4" t="s">
        <v>25</v>
      </c>
      <c r="U8" s="105"/>
      <c r="V8" s="105"/>
      <c r="W8" s="88"/>
      <c r="X8" s="107"/>
      <c r="Y8" s="88"/>
    </row>
    <row r="9" spans="1:25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  <c r="Y9" s="2">
        <v>29.6</v>
      </c>
    </row>
    <row r="10" spans="1:25" s="3" customFormat="1" ht="25.5" customHeight="1">
      <c r="A10" s="10"/>
      <c r="B10" s="10"/>
      <c r="C10" s="10"/>
      <c r="D10" s="10"/>
      <c r="E10" s="10"/>
      <c r="F10" s="10"/>
      <c r="G10" s="8"/>
      <c r="H10" s="10"/>
      <c r="I10" s="10"/>
      <c r="J10" s="36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7.75" customHeight="1">
      <c r="A11" s="10"/>
      <c r="B11" s="10"/>
      <c r="C11" s="10"/>
      <c r="D11" s="10"/>
      <c r="E11" s="10"/>
      <c r="F11" s="10"/>
      <c r="G11" s="9"/>
      <c r="H11" s="10"/>
      <c r="I11" s="10"/>
      <c r="J11" s="36"/>
      <c r="K11" s="10"/>
      <c r="L11" s="10"/>
      <c r="M11" s="2"/>
      <c r="N11" s="10"/>
      <c r="O11" s="10"/>
      <c r="P11" s="10"/>
      <c r="Q11" s="10"/>
      <c r="R11" s="10"/>
      <c r="S11" s="10"/>
      <c r="T11" s="10"/>
      <c r="U11" s="2"/>
      <c r="V11" s="2"/>
      <c r="W11" s="2"/>
      <c r="X11" s="10"/>
      <c r="Y11" s="10"/>
    </row>
    <row r="12" spans="1:25" ht="36" customHeight="1">
      <c r="A12" s="10"/>
      <c r="B12" s="10"/>
      <c r="C12" s="10"/>
      <c r="D12" s="10"/>
      <c r="E12" s="10"/>
      <c r="F12" s="10"/>
      <c r="G12" s="9"/>
      <c r="H12" s="10"/>
      <c r="I12" s="10"/>
      <c r="J12" s="36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2"/>
      <c r="V12" s="35"/>
      <c r="W12" s="12"/>
      <c r="X12" s="12"/>
      <c r="Y12" s="10"/>
    </row>
    <row r="13" spans="1:25" ht="38.25" customHeight="1">
      <c r="A13" s="10"/>
      <c r="B13" s="10"/>
      <c r="C13" s="10"/>
      <c r="D13" s="10"/>
      <c r="E13" s="10"/>
      <c r="F13" s="10"/>
      <c r="G13" s="10"/>
      <c r="H13" s="10"/>
      <c r="I13" s="10"/>
      <c r="J13" s="6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8"/>
      <c r="V13" s="35"/>
      <c r="W13" s="8"/>
      <c r="X13" s="10"/>
      <c r="Y13" s="10"/>
    </row>
    <row r="14" spans="1:25" ht="33.75" customHeight="1">
      <c r="A14" s="10"/>
      <c r="B14" s="10"/>
      <c r="C14" s="10"/>
      <c r="D14" s="10"/>
      <c r="E14" s="10"/>
      <c r="F14" s="10"/>
      <c r="G14" s="10"/>
      <c r="H14" s="10"/>
      <c r="I14" s="10"/>
      <c r="J14" s="3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8"/>
      <c r="V14" s="35"/>
      <c r="W14" s="8"/>
      <c r="X14" s="10"/>
      <c r="Y14" s="10"/>
    </row>
    <row r="15" spans="1:25" ht="30.75" customHeight="1">
      <c r="A15" s="10"/>
      <c r="B15" s="10"/>
      <c r="C15" s="10"/>
      <c r="D15" s="10"/>
      <c r="E15" s="10"/>
      <c r="F15" s="10"/>
      <c r="G15" s="10"/>
      <c r="H15" s="10"/>
      <c r="I15" s="10"/>
      <c r="J15" s="6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8"/>
      <c r="V15" s="35"/>
      <c r="W15" s="8"/>
      <c r="X15" s="10"/>
      <c r="Y15" s="10"/>
    </row>
    <row r="16" spans="1:25" ht="46.5" customHeight="1">
      <c r="A16" s="10"/>
      <c r="B16" s="10"/>
      <c r="C16" s="10"/>
      <c r="D16" s="10"/>
      <c r="E16" s="10"/>
      <c r="F16" s="10"/>
      <c r="G16" s="10"/>
      <c r="H16" s="10"/>
      <c r="I16" s="10"/>
      <c r="J16" s="36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8"/>
      <c r="V16" s="35"/>
      <c r="W16" s="8"/>
      <c r="X16" s="10"/>
      <c r="Y16" s="10"/>
    </row>
    <row r="17" spans="1:25" ht="49.5" customHeight="1">
      <c r="A17" s="10"/>
      <c r="B17" s="10"/>
      <c r="C17" s="10"/>
      <c r="D17" s="10"/>
      <c r="E17" s="10"/>
      <c r="F17" s="10"/>
      <c r="G17" s="10"/>
      <c r="H17" s="10"/>
      <c r="I17" s="10"/>
      <c r="J17" s="4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8"/>
      <c r="V17" s="35"/>
      <c r="W17" s="8"/>
      <c r="X17" s="10"/>
      <c r="Y17" s="10"/>
    </row>
    <row r="18" spans="1:25" ht="48.75" customHeight="1">
      <c r="A18" s="10"/>
      <c r="B18" s="10"/>
      <c r="C18" s="10"/>
      <c r="D18" s="10"/>
      <c r="E18" s="10"/>
      <c r="F18" s="10"/>
      <c r="G18" s="10"/>
      <c r="H18" s="10"/>
      <c r="I18" s="10"/>
      <c r="J18" s="4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8"/>
      <c r="V18" s="35"/>
      <c r="W18" s="8"/>
      <c r="X18" s="10"/>
      <c r="Y18" s="10"/>
    </row>
    <row r="19" spans="1:25" ht="33" customHeight="1">
      <c r="A19" s="10"/>
      <c r="B19" s="10"/>
      <c r="C19" s="10"/>
      <c r="D19" s="10"/>
      <c r="E19" s="10"/>
      <c r="F19" s="10"/>
      <c r="G19" s="10"/>
      <c r="H19" s="10"/>
      <c r="I19" s="10"/>
      <c r="J19" s="4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35"/>
      <c r="V19" s="35"/>
      <c r="W19" s="35"/>
      <c r="X19" s="10"/>
      <c r="Y19" s="10"/>
    </row>
    <row r="20" spans="1:25" ht="26.25" customHeight="1">
      <c r="A20" s="10"/>
      <c r="B20" s="10"/>
      <c r="C20" s="10"/>
      <c r="D20" s="10"/>
      <c r="E20" s="10"/>
      <c r="F20" s="10"/>
      <c r="G20" s="10"/>
      <c r="H20" s="10"/>
      <c r="I20" s="10"/>
      <c r="J20" s="4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35"/>
      <c r="V20" s="35"/>
      <c r="W20" s="35"/>
      <c r="X20" s="10"/>
      <c r="Y20" s="10"/>
    </row>
    <row r="21" spans="1:25" ht="46.5" customHeight="1">
      <c r="A21" s="10"/>
      <c r="B21" s="10"/>
      <c r="C21" s="10"/>
      <c r="D21" s="10"/>
      <c r="E21" s="10"/>
      <c r="F21" s="10"/>
      <c r="G21" s="10"/>
      <c r="H21" s="10"/>
      <c r="I21" s="10"/>
      <c r="J21" s="4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35"/>
      <c r="V21" s="35"/>
      <c r="W21" s="35"/>
      <c r="X21" s="10"/>
      <c r="Y21" s="10"/>
    </row>
    <row r="22" spans="1:25" ht="44.25" customHeight="1">
      <c r="A22" s="10"/>
      <c r="B22" s="10"/>
      <c r="C22" s="10"/>
      <c r="D22" s="10"/>
      <c r="E22" s="10"/>
      <c r="F22" s="10"/>
      <c r="G22" s="10"/>
      <c r="H22" s="10"/>
      <c r="I22" s="10"/>
      <c r="J22" s="4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35"/>
      <c r="V22" s="35"/>
      <c r="W22" s="35"/>
      <c r="X22" s="10"/>
      <c r="Y22" s="10"/>
    </row>
    <row r="23" spans="1:25" ht="51.75" customHeight="1">
      <c r="A23" s="10"/>
      <c r="B23" s="10"/>
      <c r="C23" s="10"/>
      <c r="D23" s="10"/>
      <c r="E23" s="10"/>
      <c r="F23" s="10"/>
      <c r="G23" s="10"/>
      <c r="H23" s="10"/>
      <c r="I23" s="10"/>
      <c r="J23" s="4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35"/>
      <c r="V23" s="35"/>
      <c r="W23" s="35"/>
      <c r="X23" s="10"/>
      <c r="Y23" s="10"/>
    </row>
    <row r="24" spans="1:25" ht="41.25" customHeight="1">
      <c r="A24" s="10"/>
      <c r="B24" s="36"/>
      <c r="C24" s="10"/>
      <c r="D24" s="10"/>
      <c r="E24" s="10"/>
      <c r="F24" s="10"/>
      <c r="G24" s="10"/>
      <c r="H24" s="10"/>
      <c r="I24" s="10"/>
      <c r="J24" s="4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35"/>
      <c r="V24" s="35"/>
      <c r="W24" s="35"/>
      <c r="X24" s="10"/>
      <c r="Y24" s="10"/>
    </row>
    <row r="25" spans="1:25" ht="52.5" customHeight="1">
      <c r="A25" s="10"/>
      <c r="B25" s="36"/>
      <c r="C25" s="10"/>
      <c r="D25" s="10"/>
      <c r="E25" s="10"/>
      <c r="F25" s="10"/>
      <c r="G25" s="10"/>
      <c r="H25" s="10"/>
      <c r="I25" s="10"/>
      <c r="J25" s="34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35"/>
      <c r="V25" s="35"/>
      <c r="W25" s="35"/>
      <c r="X25" s="10"/>
      <c r="Y25" s="10"/>
    </row>
    <row r="26" spans="1:25">
      <c r="A26" s="10"/>
      <c r="B26" s="3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35"/>
      <c r="V26" s="35"/>
      <c r="W26" s="35"/>
      <c r="X26" s="10"/>
      <c r="Y26" s="10"/>
    </row>
    <row r="27" spans="1:25">
      <c r="A27" s="10"/>
      <c r="B27" s="3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35"/>
      <c r="V27" s="35"/>
      <c r="W27" s="35"/>
      <c r="X27" s="10"/>
      <c r="Y27" s="10"/>
    </row>
    <row r="28" spans="1:25">
      <c r="A28" s="10"/>
      <c r="B28" s="10"/>
      <c r="C28" s="10"/>
      <c r="D28" s="10"/>
      <c r="E28" s="10"/>
      <c r="F28" s="10"/>
      <c r="G28" s="10"/>
      <c r="H28" s="10"/>
      <c r="I28" s="10"/>
      <c r="J28" s="37"/>
      <c r="K28" s="37"/>
      <c r="L28" s="10"/>
      <c r="M28" s="10"/>
      <c r="N28" s="10"/>
      <c r="O28" s="10"/>
      <c r="P28" s="10"/>
      <c r="Q28" s="10"/>
      <c r="R28" s="10"/>
      <c r="S28" s="10"/>
      <c r="T28" s="10"/>
      <c r="U28" s="35"/>
      <c r="V28" s="35"/>
      <c r="W28" s="35"/>
      <c r="X28" s="10"/>
      <c r="Y28" s="10"/>
    </row>
    <row r="29" spans="1:25">
      <c r="A29" s="11"/>
      <c r="B29" s="11"/>
      <c r="C29" s="38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</sheetData>
  <mergeCells count="25">
    <mergeCell ref="X7:X8"/>
    <mergeCell ref="V7:V8"/>
    <mergeCell ref="M6:X6"/>
    <mergeCell ref="L6:L8"/>
    <mergeCell ref="W7:W8"/>
    <mergeCell ref="P7:Q7"/>
    <mergeCell ref="R7:R8"/>
    <mergeCell ref="S7:T7"/>
    <mergeCell ref="U7:U8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C7:C8"/>
    <mergeCell ref="D7:D8"/>
    <mergeCell ref="M7:M8"/>
    <mergeCell ref="N7:N8"/>
    <mergeCell ref="O7:O8"/>
    <mergeCell ref="Y6:Y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workbookViewId="0">
      <selection activeCell="D11" sqref="D11"/>
    </sheetView>
  </sheetViews>
  <sheetFormatPr defaultRowHeight="15"/>
  <cols>
    <col min="2" max="2" width="11.5703125" customWidth="1"/>
    <col min="3" max="3" width="25.28515625" customWidth="1"/>
    <col min="4" max="4" width="21.140625" customWidth="1"/>
    <col min="5" max="5" width="12.28515625" customWidth="1"/>
    <col min="6" max="6" width="12.140625" customWidth="1"/>
    <col min="9" max="9" width="11.5703125" customWidth="1"/>
    <col min="10" max="11" width="15.28515625" customWidth="1"/>
    <col min="12" max="12" width="15.42578125" customWidth="1"/>
    <col min="13" max="13" width="16.7109375" customWidth="1"/>
    <col min="14" max="14" width="17" customWidth="1"/>
    <col min="15" max="16" width="11.7109375" bestFit="1" customWidth="1"/>
    <col min="17" max="17" width="12.42578125" bestFit="1" customWidth="1"/>
    <col min="18" max="18" width="11.7109375" bestFit="1" customWidth="1"/>
    <col min="19" max="19" width="12.7109375" customWidth="1"/>
    <col min="20" max="20" width="12.42578125" customWidth="1"/>
    <col min="21" max="21" width="12.5703125" customWidth="1"/>
    <col min="22" max="22" width="13.140625" customWidth="1"/>
    <col min="23" max="24" width="17.42578125" customWidth="1"/>
  </cols>
  <sheetData>
    <row r="1" spans="1:24">
      <c r="A1" t="s">
        <v>117</v>
      </c>
    </row>
    <row r="2" spans="1:24" ht="13.5" customHeight="1"/>
    <row r="3" spans="1:24" s="81" customFormat="1" ht="23.25">
      <c r="A3" s="81" t="s">
        <v>96</v>
      </c>
    </row>
    <row r="6" spans="1:24" s="3" customFormat="1" ht="79.5" customHeight="1">
      <c r="A6" s="82" t="s">
        <v>39</v>
      </c>
      <c r="B6" s="82" t="s">
        <v>18</v>
      </c>
      <c r="C6" s="82" t="s">
        <v>20</v>
      </c>
      <c r="D6" s="82"/>
      <c r="E6" s="82" t="s">
        <v>41</v>
      </c>
      <c r="F6" s="82" t="s">
        <v>42</v>
      </c>
      <c r="G6" s="82" t="s">
        <v>21</v>
      </c>
      <c r="H6" s="82" t="s">
        <v>22</v>
      </c>
      <c r="I6" s="82" t="s">
        <v>61</v>
      </c>
      <c r="J6" s="111" t="s">
        <v>93</v>
      </c>
      <c r="K6" s="112"/>
      <c r="L6" s="108" t="s">
        <v>40</v>
      </c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6"/>
      <c r="X6" s="86" t="s">
        <v>56</v>
      </c>
    </row>
    <row r="7" spans="1:24" s="3" customFormat="1" ht="126" customHeight="1">
      <c r="A7" s="82"/>
      <c r="B7" s="82"/>
      <c r="C7" s="82" t="s">
        <v>59</v>
      </c>
      <c r="D7" s="82" t="s">
        <v>78</v>
      </c>
      <c r="E7" s="82"/>
      <c r="F7" s="82"/>
      <c r="G7" s="82"/>
      <c r="H7" s="82"/>
      <c r="I7" s="82"/>
      <c r="J7" s="113"/>
      <c r="K7" s="114"/>
      <c r="L7" s="82" t="s">
        <v>49</v>
      </c>
      <c r="M7" s="82" t="s">
        <v>37</v>
      </c>
      <c r="N7" s="82" t="s">
        <v>38</v>
      </c>
      <c r="O7" s="82" t="s">
        <v>24</v>
      </c>
      <c r="P7" s="82"/>
      <c r="Q7" s="82" t="s">
        <v>44</v>
      </c>
      <c r="R7" s="82" t="s">
        <v>34</v>
      </c>
      <c r="S7" s="82"/>
      <c r="T7" s="105" t="s">
        <v>64</v>
      </c>
      <c r="U7" s="105" t="s">
        <v>68</v>
      </c>
      <c r="V7" s="82" t="s">
        <v>94</v>
      </c>
      <c r="W7" s="104" t="s">
        <v>95</v>
      </c>
      <c r="X7" s="87"/>
    </row>
    <row r="8" spans="1:24" s="3" customFormat="1" ht="28.5">
      <c r="A8" s="82"/>
      <c r="B8" s="82"/>
      <c r="C8" s="82"/>
      <c r="D8" s="82"/>
      <c r="E8" s="82"/>
      <c r="F8" s="82"/>
      <c r="G8" s="82"/>
      <c r="H8" s="82"/>
      <c r="I8" s="82"/>
      <c r="J8" s="5" t="s">
        <v>52</v>
      </c>
      <c r="K8" s="5" t="s">
        <v>53</v>
      </c>
      <c r="L8" s="82"/>
      <c r="M8" s="82"/>
      <c r="N8" s="82"/>
      <c r="O8" s="5" t="s">
        <v>43</v>
      </c>
      <c r="P8" s="5" t="s">
        <v>36</v>
      </c>
      <c r="Q8" s="82"/>
      <c r="R8" s="5" t="s">
        <v>35</v>
      </c>
      <c r="S8" s="5" t="s">
        <v>25</v>
      </c>
      <c r="T8" s="105"/>
      <c r="U8" s="105"/>
      <c r="V8" s="82"/>
      <c r="W8" s="104"/>
      <c r="X8" s="88"/>
    </row>
    <row r="9" spans="1:24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</row>
    <row r="10" spans="1:24" s="3" customFormat="1" ht="42.75" customHeight="1">
      <c r="A10" s="10"/>
      <c r="B10" s="14"/>
      <c r="C10" s="14"/>
      <c r="D10" s="14"/>
      <c r="E10" s="14"/>
      <c r="F10" s="14"/>
      <c r="G10" s="14"/>
      <c r="H10" s="14"/>
      <c r="I10" s="17"/>
      <c r="J10" s="16"/>
      <c r="K10" s="16"/>
      <c r="L10" s="14"/>
      <c r="M10" s="14"/>
      <c r="N10" s="14"/>
      <c r="O10" s="17"/>
      <c r="P10" s="14"/>
      <c r="Q10" s="14"/>
      <c r="R10" s="14"/>
      <c r="S10" s="14"/>
      <c r="T10" s="13"/>
      <c r="U10" s="14"/>
      <c r="V10" s="8"/>
      <c r="W10" s="8"/>
      <c r="X10" s="8"/>
    </row>
    <row r="11" spans="1:24" ht="48" customHeight="1" thickBot="1">
      <c r="A11" s="10"/>
      <c r="B11" s="18"/>
      <c r="C11" s="14"/>
      <c r="D11" s="14"/>
      <c r="E11" s="14"/>
      <c r="F11" s="14"/>
      <c r="G11" s="14"/>
      <c r="H11" s="14"/>
      <c r="I11" s="17"/>
      <c r="J11" s="16"/>
      <c r="K11" s="16"/>
      <c r="L11" s="15"/>
      <c r="M11" s="14"/>
      <c r="N11" s="14"/>
      <c r="O11" s="14"/>
      <c r="P11" s="14"/>
      <c r="Q11" s="14"/>
      <c r="R11" s="14"/>
      <c r="S11" s="14"/>
      <c r="T11" s="19"/>
      <c r="U11" s="23"/>
      <c r="V11" s="9"/>
      <c r="W11" s="9"/>
      <c r="X11" s="9"/>
    </row>
    <row r="12" spans="1:24" ht="15.75" thickBot="1">
      <c r="A12" s="10"/>
      <c r="B12" s="20"/>
      <c r="C12" s="21"/>
      <c r="D12" s="21"/>
      <c r="E12" s="21"/>
      <c r="F12" s="21"/>
      <c r="G12" s="21"/>
      <c r="H12" s="21"/>
      <c r="I12" s="21"/>
      <c r="J12" s="22"/>
      <c r="K12" s="22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9"/>
      <c r="W12" s="9"/>
      <c r="X12" s="9"/>
    </row>
    <row r="13" spans="1:24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</sheetData>
  <mergeCells count="24"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L6:W6"/>
    <mergeCell ref="X6:X8"/>
    <mergeCell ref="C7:C8"/>
    <mergeCell ref="D7:D8"/>
    <mergeCell ref="L7:L8"/>
    <mergeCell ref="M7:M8"/>
    <mergeCell ref="U7:U8"/>
    <mergeCell ref="V7:V8"/>
    <mergeCell ref="W7:W8"/>
    <mergeCell ref="N7:N8"/>
    <mergeCell ref="O7:P7"/>
    <mergeCell ref="Q7:Q8"/>
    <mergeCell ref="R7:S7"/>
    <mergeCell ref="T7:T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Справочник Вид продукции</vt:lpstr>
      <vt:lpstr>Приложение №2 План закупки</vt:lpstr>
      <vt:lpstr>Приложение №2.1 Условно-постоян</vt:lpstr>
      <vt:lpstr>Приложение №2.2  закупки у про </vt:lpstr>
      <vt:lpstr>Приложение №2.3  Долгосрочн </vt:lpstr>
      <vt:lpstr>'Приложение №2 План закупки'!Область_печати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Фоменко Н.М.</cp:lastModifiedBy>
  <cp:lastPrinted>2013-11-25T12:58:17Z</cp:lastPrinted>
  <dcterms:created xsi:type="dcterms:W3CDTF">2011-11-18T07:59:33Z</dcterms:created>
  <dcterms:modified xsi:type="dcterms:W3CDTF">2013-12-06T05:53:03Z</dcterms:modified>
</cp:coreProperties>
</file>